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/>
  <mc:AlternateContent xmlns:mc="http://schemas.openxmlformats.org/markup-compatibility/2006">
    <mc:Choice Requires="x15">
      <x15ac:absPath xmlns:x15ac="http://schemas.microsoft.com/office/spreadsheetml/2010/11/ac" url="I:\SDD\_Education\02-Pays\PAYS\Madagascar\CMG 1782 (TOP UP + UE)\5_ EXECUTION\1_ MOAD\6_ DAT FCE 2025-2029\3_ Publication\3_ Annexes\"/>
    </mc:Choice>
  </mc:AlternateContent>
  <xr:revisionPtr revIDLastSave="0" documentId="8_{910D5F44-4E77-4D87-9B79-ABC6939983D0}" xr6:coauthVersionLast="47" xr6:coauthVersionMax="47" xr10:uidLastSave="{00000000-0000-0000-0000-000000000000}"/>
  <bookViews>
    <workbookView xWindow="-60" yWindow="-16320" windowWidth="29040" windowHeight="15720" xr2:uid="{00000000-000D-0000-FFFF-FFFF00000000}"/>
  </bookViews>
  <sheets>
    <sheet name="DRETFP 2022 - 2024" sheetId="6" r:id="rId1"/>
    <sheet name="DREN 2022-2023" sheetId="7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5" i="7" l="1"/>
  <c r="E25" i="7"/>
  <c r="D25" i="7"/>
  <c r="C25" i="7"/>
  <c r="B25" i="7"/>
  <c r="A25" i="7"/>
  <c r="K24" i="7"/>
  <c r="E24" i="7"/>
  <c r="D24" i="7"/>
  <c r="C24" i="7"/>
  <c r="B24" i="7"/>
  <c r="A24" i="7"/>
  <c r="K23" i="7"/>
  <c r="E23" i="7"/>
  <c r="D23" i="7"/>
  <c r="C23" i="7"/>
  <c r="B23" i="7"/>
  <c r="A23" i="7"/>
  <c r="K22" i="7"/>
  <c r="E22" i="7"/>
  <c r="D22" i="7"/>
  <c r="C22" i="7"/>
  <c r="B22" i="7"/>
  <c r="A22" i="7"/>
  <c r="K21" i="7"/>
  <c r="E21" i="7"/>
  <c r="D21" i="7"/>
  <c r="C21" i="7"/>
  <c r="B21" i="7"/>
  <c r="A21" i="7"/>
  <c r="K20" i="7"/>
  <c r="E20" i="7"/>
  <c r="D20" i="7"/>
  <c r="C20" i="7"/>
  <c r="B20" i="7"/>
  <c r="A20" i="7"/>
  <c r="K19" i="7"/>
  <c r="E19" i="7"/>
  <c r="D19" i="7"/>
  <c r="C19" i="7"/>
  <c r="B19" i="7"/>
  <c r="A19" i="7"/>
  <c r="K18" i="7"/>
  <c r="E18" i="7"/>
  <c r="D18" i="7"/>
  <c r="C18" i="7"/>
  <c r="B18" i="7"/>
  <c r="A18" i="7"/>
  <c r="K17" i="7"/>
  <c r="E17" i="7"/>
  <c r="D17" i="7"/>
  <c r="C17" i="7"/>
  <c r="B17" i="7"/>
  <c r="A17" i="7"/>
  <c r="K16" i="7"/>
  <c r="E16" i="7"/>
  <c r="D16" i="7"/>
  <c r="C16" i="7"/>
  <c r="B16" i="7"/>
  <c r="A16" i="7"/>
  <c r="K15" i="7"/>
  <c r="K14" i="7"/>
  <c r="E15" i="7"/>
  <c r="D15" i="7"/>
  <c r="C15" i="7"/>
  <c r="B15" i="7"/>
  <c r="A15" i="7"/>
  <c r="K13" i="7"/>
  <c r="E14" i="7"/>
  <c r="D14" i="7"/>
  <c r="C14" i="7"/>
  <c r="B14" i="7"/>
  <c r="A14" i="7"/>
  <c r="K12" i="7"/>
  <c r="E13" i="7"/>
  <c r="D13" i="7"/>
  <c r="C13" i="7"/>
  <c r="B13" i="7"/>
  <c r="A13" i="7"/>
  <c r="K11" i="7"/>
  <c r="E12" i="7"/>
  <c r="D12" i="7"/>
  <c r="C12" i="7"/>
  <c r="B12" i="7"/>
  <c r="A12" i="7"/>
  <c r="K10" i="7"/>
  <c r="E11" i="7"/>
  <c r="D11" i="7"/>
  <c r="C11" i="7"/>
  <c r="B11" i="7"/>
  <c r="A11" i="7"/>
  <c r="E10" i="7"/>
  <c r="D10" i="7"/>
  <c r="C10" i="7"/>
  <c r="B10" i="7"/>
  <c r="A10" i="7"/>
  <c r="K9" i="7"/>
  <c r="E9" i="7"/>
  <c r="D9" i="7"/>
  <c r="C9" i="7"/>
  <c r="B9" i="7"/>
  <c r="A9" i="7"/>
  <c r="K8" i="7"/>
  <c r="E8" i="7"/>
  <c r="D8" i="7"/>
  <c r="C8" i="7"/>
  <c r="B8" i="7"/>
  <c r="A8" i="7"/>
  <c r="K7" i="7"/>
  <c r="E7" i="7"/>
  <c r="D7" i="7"/>
  <c r="C7" i="7"/>
  <c r="B7" i="7"/>
  <c r="A7" i="7"/>
  <c r="K6" i="7"/>
  <c r="E6" i="7"/>
  <c r="D6" i="7"/>
  <c r="C6" i="7"/>
  <c r="B6" i="7"/>
  <c r="A6" i="7"/>
  <c r="K5" i="7"/>
  <c r="E5" i="7"/>
  <c r="D5" i="7"/>
  <c r="C5" i="7"/>
  <c r="B5" i="7"/>
  <c r="A5" i="7"/>
  <c r="K4" i="7"/>
  <c r="E4" i="7"/>
  <c r="D4" i="7"/>
  <c r="C4" i="7"/>
  <c r="B4" i="7"/>
  <c r="A4" i="7"/>
  <c r="E3" i="7"/>
  <c r="D3" i="7"/>
  <c r="C3" i="7"/>
  <c r="B3" i="7"/>
  <c r="A3" i="7"/>
  <c r="M5" i="6" l="1"/>
  <c r="N5" i="6"/>
  <c r="M9" i="6"/>
  <c r="N9" i="6"/>
  <c r="M4" i="6"/>
  <c r="N4" i="6"/>
  <c r="M14" i="6"/>
  <c r="N14" i="6"/>
  <c r="M3" i="6"/>
  <c r="N3" i="6"/>
  <c r="M10" i="6"/>
  <c r="N10" i="6"/>
  <c r="M11" i="6"/>
  <c r="N11" i="6"/>
  <c r="M8" i="6"/>
  <c r="N8" i="6"/>
  <c r="M12" i="6"/>
  <c r="N12" i="6"/>
  <c r="M21" i="6"/>
  <c r="N21" i="6"/>
  <c r="M6" i="6"/>
  <c r="N6" i="6"/>
  <c r="M15" i="6"/>
  <c r="N15" i="6"/>
  <c r="M18" i="6"/>
  <c r="N18" i="6"/>
  <c r="M19" i="6"/>
  <c r="N19" i="6"/>
  <c r="M24" i="6"/>
  <c r="N24" i="6"/>
  <c r="M16" i="6"/>
  <c r="N16" i="6"/>
  <c r="M17" i="6"/>
  <c r="N17" i="6"/>
  <c r="M13" i="6"/>
  <c r="N13" i="6"/>
  <c r="M7" i="6"/>
  <c r="N7" i="6"/>
  <c r="M23" i="6"/>
  <c r="N23" i="6"/>
  <c r="M22" i="6"/>
  <c r="N22" i="6"/>
  <c r="M20" i="6"/>
  <c r="N20" i="6"/>
  <c r="L25" i="6"/>
  <c r="K25" i="6"/>
  <c r="J25" i="6"/>
  <c r="I25" i="6"/>
  <c r="M25" i="6" l="1"/>
  <c r="N25" i="6"/>
</calcChain>
</file>

<file path=xl/sharedStrings.xml><?xml version="1.0" encoding="utf-8"?>
<sst xmlns="http://schemas.openxmlformats.org/spreadsheetml/2006/main" count="148" uniqueCount="74">
  <si>
    <t>ENG</t>
  </si>
  <si>
    <t>PAYEE</t>
  </si>
  <si>
    <t>% ENG</t>
  </si>
  <si>
    <t>% PAYE</t>
  </si>
  <si>
    <t>TOTAL</t>
  </si>
  <si>
    <t>LFR 2022</t>
  </si>
  <si>
    <t>REGION</t>
  </si>
  <si>
    <t>EXECUTION DU BUDGET FCE DES EXCENTRIQUES ( DRETFP+ETABLISSEMENTS) EN 2023 (base MOD)</t>
  </si>
  <si>
    <t xml:space="preserve"> MOD</t>
  </si>
  <si>
    <t xml:space="preserve">  LF</t>
  </si>
  <si>
    <t xml:space="preserve">  ENG</t>
  </si>
  <si>
    <t xml:space="preserve">  PAYEE</t>
  </si>
  <si>
    <t>ALAOTRA MANGORO</t>
  </si>
  <si>
    <t>AMORON'I MANIA</t>
  </si>
  <si>
    <t>ANALAMANGA</t>
  </si>
  <si>
    <t>ANALANJIROFO</t>
  </si>
  <si>
    <t>ANDROY</t>
  </si>
  <si>
    <t>ANOSY</t>
  </si>
  <si>
    <t>ATSIMO ANDREFANA</t>
  </si>
  <si>
    <t>ATSIMO ATSINANANA</t>
  </si>
  <si>
    <t>ATSINANANA</t>
  </si>
  <si>
    <t>BETSIBOKA</t>
  </si>
  <si>
    <t>BOENY</t>
  </si>
  <si>
    <t>BONGOLAVA</t>
  </si>
  <si>
    <t>DIANA</t>
  </si>
  <si>
    <t>V7V</t>
  </si>
  <si>
    <t>HAUTE MATSIATRA</t>
  </si>
  <si>
    <t>IHOROMBE</t>
  </si>
  <si>
    <t>ITASY</t>
  </si>
  <si>
    <t>MELAKY</t>
  </si>
  <si>
    <t>MENABE</t>
  </si>
  <si>
    <t>SAVA</t>
  </si>
  <si>
    <t>SOFIA</t>
  </si>
  <si>
    <t>VAKINANKARATRA</t>
  </si>
  <si>
    <t>EXECUTION DU BUDGET FCE DES EXCENTRIQUES ( DRETFP + ETABLISSEMENTS) EN 2024 (base MOD)</t>
  </si>
  <si>
    <t xml:space="preserve"> PAYEE</t>
  </si>
  <si>
    <t>FITOVINANY</t>
  </si>
  <si>
    <t>VATOVAVY</t>
  </si>
  <si>
    <t>EXECUTION DU BUDGET FCE DES EXCENTRIQUES ( DRETFP+ETABLISSEMENTS) EN 2022 (base MOD)</t>
  </si>
  <si>
    <t xml:space="preserve">  LF 2023</t>
  </si>
  <si>
    <t xml:space="preserve">  MOD 2023</t>
  </si>
  <si>
    <t>PERFORMANCE GLOBALE 2022</t>
  </si>
  <si>
    <t>PERFORMANCE GLOBALE 2023</t>
  </si>
  <si>
    <t>MOYENNE 2022 / 2023</t>
  </si>
  <si>
    <t>DREN</t>
  </si>
  <si>
    <t>LFR 2023</t>
  </si>
  <si>
    <t>Engagement</t>
  </si>
  <si>
    <t>Paiement</t>
  </si>
  <si>
    <t>Taux d'engagement</t>
  </si>
  <si>
    <t xml:space="preserve">LFR </t>
  </si>
  <si>
    <t>ATSIMO-ANDREFANA</t>
  </si>
  <si>
    <t>VATOVAVY-FITOVINANY</t>
  </si>
  <si>
    <t>ATSIMO-ATSINANANA</t>
  </si>
  <si>
    <t>ALAOTRA-MANGORO</t>
  </si>
  <si>
    <t xml:space="preserve">  ANALAMANGA</t>
  </si>
  <si>
    <t xml:space="preserve">  ANOSY</t>
  </si>
  <si>
    <t xml:space="preserve">  FITOVINANY</t>
  </si>
  <si>
    <t xml:space="preserve">  ANDROY</t>
  </si>
  <si>
    <t xml:space="preserve">  SOFIA</t>
  </si>
  <si>
    <t xml:space="preserve">  IHOROMBE</t>
  </si>
  <si>
    <t xml:space="preserve">  AMORON'I MANIA</t>
  </si>
  <si>
    <t xml:space="preserve">  ITASY</t>
  </si>
  <si>
    <t xml:space="preserve">  ANALANJIROFO</t>
  </si>
  <si>
    <t xml:space="preserve">  ATSIMO ATSINANANA</t>
  </si>
  <si>
    <t xml:space="preserve">  ATSINANANA</t>
  </si>
  <si>
    <t xml:space="preserve">  BETSIBOKA</t>
  </si>
  <si>
    <t xml:space="preserve">  HAUTE MATSIATRA</t>
  </si>
  <si>
    <t xml:space="preserve">  MENABE</t>
  </si>
  <si>
    <t xml:space="preserve">  SAVA</t>
  </si>
  <si>
    <t xml:space="preserve">  DIANA</t>
  </si>
  <si>
    <t xml:space="preserve">  BONGOLAVA</t>
  </si>
  <si>
    <t xml:space="preserve">  VAKINANKARATRA</t>
  </si>
  <si>
    <t xml:space="preserve">  ATSIMO ANDREFANA</t>
  </si>
  <si>
    <t xml:space="preserve">  ALAOTRA MANGORO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</si>
</sst>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0.0%"/>
    <numFmt numFmtId="166" formatCode="_-* #,##0\ _€_-;\-* #,##0\ _€_-;_-* &quot;-&quot;??\ _€_-;_-@_-"/>
    <numFmt numFmtId="167" formatCode="_-* #,##0_-;\-* #,##0_-;_-* &quot;-&quot;??_-;_-@_-"/>
  </numFmts>
  <fonts count="13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"/>
      <color indexed="8"/>
      <name val="Calibri"/>
      <charset val="134"/>
      <scheme val="minor"/>
    </font>
    <font>
      <sz val="11"/>
      <color theme="1"/>
      <name val="Calibri"/>
      <charset val="134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sz val="11"/>
      <name val="Times New Roman"/>
      <family val="1"/>
    </font>
    <font>
      <sz val="11"/>
      <name val="Calibri"/>
      <charset val="134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rgb="FFFFFF00"/>
        <bgColor theme="4" tint="0.79995117038483843"/>
      </patternFill>
    </fill>
    <fill>
      <patternFill patternType="solid">
        <fgColor rgb="FFFFFF0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0">
    <xf numFmtId="0" fontId="0" fillId="0" borderId="0" xfId="0"/>
    <xf numFmtId="0" fontId="3" fillId="2" borderId="1" xfId="0" applyFont="1" applyFill="1" applyBorder="1"/>
    <xf numFmtId="0" fontId="0" fillId="0" borderId="1" xfId="0" applyBorder="1"/>
    <xf numFmtId="165" fontId="0" fillId="4" borderId="1" xfId="2" applyNumberFormat="1" applyFont="1" applyFill="1" applyBorder="1" applyAlignment="1">
      <alignment horizontal="center" vertical="center"/>
    </xf>
    <xf numFmtId="165" fontId="3" fillId="3" borderId="1" xfId="2" applyNumberFormat="1" applyFont="1" applyFill="1" applyBorder="1" applyAlignment="1">
      <alignment horizontal="center" vertical="center"/>
    </xf>
    <xf numFmtId="165" fontId="3" fillId="2" borderId="1" xfId="2" applyNumberFormat="1" applyFont="1" applyFill="1" applyBorder="1" applyAlignment="1">
      <alignment horizontal="center" vertical="center"/>
    </xf>
    <xf numFmtId="0" fontId="3" fillId="3" borderId="1" xfId="0" applyFont="1" applyFill="1" applyBorder="1"/>
    <xf numFmtId="166" fontId="0" fillId="0" borderId="1" xfId="0" applyNumberFormat="1" applyBorder="1"/>
    <xf numFmtId="166" fontId="3" fillId="2" borderId="1" xfId="1" applyNumberFormat="1" applyFont="1" applyFill="1" applyBorder="1"/>
    <xf numFmtId="165" fontId="0" fillId="4" borderId="1" xfId="2" applyNumberFormat="1" applyFont="1" applyFill="1" applyBorder="1"/>
    <xf numFmtId="166" fontId="3" fillId="2" borderId="1" xfId="1" applyNumberFormat="1" applyFont="1" applyFill="1" applyBorder="1" applyAlignment="1">
      <alignment horizontal="center" vertical="center"/>
    </xf>
    <xf numFmtId="166" fontId="3" fillId="3" borderId="1" xfId="1" applyNumberFormat="1" applyFont="1" applyFill="1" applyBorder="1"/>
    <xf numFmtId="0" fontId="4" fillId="4" borderId="1" xfId="0" applyFont="1" applyFill="1" applyBorder="1"/>
    <xf numFmtId="9" fontId="0" fillId="4" borderId="1" xfId="2" applyFont="1" applyFill="1" applyBorder="1"/>
    <xf numFmtId="0" fontId="4" fillId="5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1" fillId="0" borderId="0" xfId="0" applyFont="1"/>
    <xf numFmtId="0" fontId="7" fillId="0" borderId="1" xfId="0" applyFont="1" applyBorder="1"/>
    <xf numFmtId="166" fontId="7" fillId="0" borderId="1" xfId="0" applyNumberFormat="1" applyFont="1" applyBorder="1"/>
    <xf numFmtId="9" fontId="7" fillId="4" borderId="1" xfId="2" applyFont="1" applyFill="1" applyBorder="1"/>
    <xf numFmtId="0" fontId="2" fillId="0" borderId="1" xfId="0" applyFont="1" applyBorder="1" applyAlignment="1"/>
    <xf numFmtId="166" fontId="6" fillId="2" borderId="1" xfId="1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6" borderId="1" xfId="0" applyFont="1" applyFill="1" applyBorder="1" applyAlignment="1">
      <alignment vertical="center" wrapText="1"/>
    </xf>
    <xf numFmtId="0" fontId="8" fillId="4" borderId="1" xfId="0" applyFont="1" applyFill="1" applyBorder="1" applyAlignment="1">
      <alignment horizontal="center" vertical="center" wrapText="1"/>
    </xf>
    <xf numFmtId="167" fontId="9" fillId="6" borderId="1" xfId="1" applyNumberFormat="1" applyFont="1" applyFill="1" applyBorder="1" applyAlignment="1">
      <alignment vertical="center" wrapText="1"/>
    </xf>
    <xf numFmtId="9" fontId="8" fillId="4" borderId="1" xfId="2" applyFont="1" applyFill="1" applyBorder="1" applyAlignment="1">
      <alignment horizontal="center" vertical="center" wrapText="1"/>
    </xf>
    <xf numFmtId="167" fontId="0" fillId="0" borderId="0" xfId="1" applyNumberFormat="1" applyFont="1"/>
    <xf numFmtId="9" fontId="0" fillId="0" borderId="0" xfId="2" applyFont="1"/>
    <xf numFmtId="0" fontId="10" fillId="0" borderId="1" xfId="0" applyFont="1" applyFill="1" applyBorder="1" applyAlignment="1">
      <alignment vertical="center" wrapText="1"/>
    </xf>
    <xf numFmtId="3" fontId="10" fillId="0" borderId="1" xfId="0" applyNumberFormat="1" applyFont="1" applyFill="1" applyBorder="1" applyAlignment="1">
      <alignment vertical="center" wrapText="1"/>
    </xf>
    <xf numFmtId="10" fontId="10" fillId="0" borderId="1" xfId="0" applyNumberFormat="1" applyFont="1" applyFill="1" applyBorder="1" applyAlignment="1">
      <alignment vertical="center" wrapText="1"/>
    </xf>
    <xf numFmtId="0" fontId="11" fillId="0" borderId="0" xfId="0" applyFont="1" applyFill="1"/>
    <xf numFmtId="167" fontId="10" fillId="0" borderId="1" xfId="1" applyNumberFormat="1" applyFont="1" applyFill="1" applyBorder="1" applyAlignment="1">
      <alignment vertical="center" wrapText="1"/>
    </xf>
    <xf numFmtId="10" fontId="10" fillId="0" borderId="1" xfId="0" applyNumberFormat="1" applyFont="1" applyFill="1" applyBorder="1"/>
    <xf numFmtId="167" fontId="11" fillId="0" borderId="1" xfId="0" applyNumberFormat="1" applyFont="1" applyFill="1" applyBorder="1"/>
    <xf numFmtId="10" fontId="11" fillId="0" borderId="1" xfId="2" applyNumberFormat="1" applyFont="1" applyFill="1" applyBorder="1"/>
    <xf numFmtId="167" fontId="10" fillId="0" borderId="1" xfId="1" applyNumberFormat="1" applyFont="1" applyFill="1" applyBorder="1"/>
    <xf numFmtId="167" fontId="7" fillId="0" borderId="1" xfId="0" applyNumberFormat="1" applyFont="1" applyFill="1" applyBorder="1"/>
    <xf numFmtId="10" fontId="7" fillId="0" borderId="1" xfId="2" applyNumberFormat="1" applyFont="1" applyFill="1" applyBorder="1"/>
    <xf numFmtId="165" fontId="7" fillId="4" borderId="1" xfId="2" applyNumberFormat="1" applyFont="1" applyFill="1" applyBorder="1" applyAlignment="1">
      <alignment horizontal="center" vertical="center"/>
    </xf>
    <xf numFmtId="0" fontId="7" fillId="0" borderId="0" xfId="0" applyFont="1"/>
    <xf numFmtId="165" fontId="7" fillId="4" borderId="1" xfId="2" applyNumberFormat="1" applyFont="1" applyFill="1" applyBorder="1"/>
    <xf numFmtId="0" fontId="12" fillId="5" borderId="1" xfId="0" applyFont="1" applyFill="1" applyBorder="1"/>
    <xf numFmtId="166" fontId="12" fillId="5" borderId="1" xfId="0" applyNumberFormat="1" applyFont="1" applyFill="1" applyBorder="1"/>
    <xf numFmtId="165" fontId="12" fillId="4" borderId="1" xfId="2" applyNumberFormat="1" applyFont="1" applyFill="1" applyBorder="1" applyAlignment="1">
      <alignment horizontal="center" vertical="center"/>
    </xf>
    <xf numFmtId="166" fontId="12" fillId="2" borderId="1" xfId="1" applyNumberFormat="1" applyFont="1" applyFill="1" applyBorder="1"/>
    <xf numFmtId="9" fontId="12" fillId="4" borderId="1" xfId="2" applyFont="1" applyFill="1" applyBorder="1"/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rasoamaheninal\Desktop\DREN%202022-2023.xlsx" TargetMode="External"/><Relationship Id="rId1" Type="http://schemas.openxmlformats.org/officeDocument/2006/relationships/externalLinkPath" Target="file:///C:\Users\rasoamaheninal\Desktop\DREN%202022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2022"/>
      <sheetName val="2023"/>
      <sheetName val="Global"/>
    </sheetNames>
    <sheetDataSet>
      <sheetData sheetId="0">
        <row r="3">
          <cell r="U3" t="str">
            <v>DREN</v>
          </cell>
          <cell r="V3" t="str">
            <v>LFR 2022</v>
          </cell>
          <cell r="W3" t="str">
            <v>Engagement</v>
          </cell>
          <cell r="X3" t="str">
            <v>Paiement</v>
          </cell>
          <cell r="Y3" t="str">
            <v>Taux d'engagement</v>
          </cell>
        </row>
        <row r="4">
          <cell r="U4" t="str">
            <v>ANALAMANGA</v>
          </cell>
          <cell r="V4">
            <v>825444000</v>
          </cell>
          <cell r="W4">
            <v>687315900</v>
          </cell>
          <cell r="X4">
            <v>455365200</v>
          </cell>
          <cell r="Y4">
            <v>0.83266205823774841</v>
          </cell>
        </row>
        <row r="5">
          <cell r="U5" t="str">
            <v>VAKINANKARATRA</v>
          </cell>
          <cell r="V5">
            <v>569332000</v>
          </cell>
          <cell r="W5">
            <v>121243000</v>
          </cell>
          <cell r="X5">
            <v>94675000</v>
          </cell>
          <cell r="Y5">
            <v>0.21295658772034595</v>
          </cell>
        </row>
        <row r="6">
          <cell r="U6" t="str">
            <v>ITASY</v>
          </cell>
          <cell r="V6">
            <v>333705000</v>
          </cell>
          <cell r="W6">
            <v>228457700</v>
          </cell>
          <cell r="X6">
            <v>148875000</v>
          </cell>
          <cell r="Y6">
            <v>0.68460976011746899</v>
          </cell>
        </row>
        <row r="7">
          <cell r="U7" t="str">
            <v>BONGOLAVA</v>
          </cell>
          <cell r="V7">
            <v>312066000</v>
          </cell>
          <cell r="W7">
            <v>223937500</v>
          </cell>
          <cell r="X7">
            <v>110337000</v>
          </cell>
          <cell r="Y7">
            <v>0.71759659815551835</v>
          </cell>
        </row>
        <row r="8">
          <cell r="U8" t="str">
            <v>DIANA</v>
          </cell>
          <cell r="V8">
            <v>448691000</v>
          </cell>
          <cell r="W8">
            <v>107683200</v>
          </cell>
          <cell r="X8">
            <v>84648200</v>
          </cell>
          <cell r="Y8">
            <v>0.23999411621806543</v>
          </cell>
        </row>
        <row r="9">
          <cell r="U9" t="str">
            <v>SAVA</v>
          </cell>
          <cell r="V9">
            <v>450870000</v>
          </cell>
          <cell r="W9">
            <v>314666000</v>
          </cell>
          <cell r="X9">
            <v>153968000</v>
          </cell>
          <cell r="Y9">
            <v>0.69790848803424488</v>
          </cell>
        </row>
        <row r="10">
          <cell r="U10" t="str">
            <v>HAUTE MATSIATRA</v>
          </cell>
          <cell r="V10">
            <v>631893000</v>
          </cell>
          <cell r="W10">
            <v>266449900</v>
          </cell>
          <cell r="X10">
            <v>157254700</v>
          </cell>
          <cell r="Y10">
            <v>0.4216693332573711</v>
          </cell>
        </row>
        <row r="11">
          <cell r="U11" t="str">
            <v>AMORON'I MANIA</v>
          </cell>
          <cell r="V11">
            <v>427658000</v>
          </cell>
          <cell r="W11">
            <v>315824300</v>
          </cell>
          <cell r="X11">
            <v>224456400</v>
          </cell>
          <cell r="Y11">
            <v>0.7384973506867637</v>
          </cell>
        </row>
        <row r="12">
          <cell r="U12" t="str">
            <v>ATSIMO-ATSINANANA</v>
          </cell>
          <cell r="V12">
            <v>595256000</v>
          </cell>
          <cell r="W12">
            <v>259737300</v>
          </cell>
          <cell r="X12">
            <v>142404000</v>
          </cell>
          <cell r="Y12">
            <v>0.43634553872619514</v>
          </cell>
        </row>
        <row r="13">
          <cell r="U13" t="str">
            <v>IHOROMBE</v>
          </cell>
          <cell r="V13">
            <v>506528000</v>
          </cell>
          <cell r="W13">
            <v>295362800</v>
          </cell>
          <cell r="X13">
            <v>181719900</v>
          </cell>
          <cell r="Y13">
            <v>0.583112483416514</v>
          </cell>
        </row>
        <row r="14">
          <cell r="U14" t="str">
            <v>VATOVAVY-FITOVINANY</v>
          </cell>
          <cell r="V14">
            <v>799959000</v>
          </cell>
          <cell r="W14">
            <v>210979600</v>
          </cell>
          <cell r="X14">
            <v>85925600</v>
          </cell>
          <cell r="Y14">
            <v>0.26373801657334939</v>
          </cell>
        </row>
        <row r="15">
          <cell r="U15" t="str">
            <v>BOENY</v>
          </cell>
          <cell r="V15">
            <v>448162000</v>
          </cell>
          <cell r="W15">
            <v>297135035</v>
          </cell>
          <cell r="X15">
            <v>149940500</v>
          </cell>
          <cell r="Y15">
            <v>0.66300809751830814</v>
          </cell>
        </row>
        <row r="16">
          <cell r="U16" t="str">
            <v>SOFIA</v>
          </cell>
          <cell r="V16">
            <v>795092000</v>
          </cell>
          <cell r="W16">
            <v>380408000</v>
          </cell>
          <cell r="X16">
            <v>204296000</v>
          </cell>
          <cell r="Y16">
            <v>0.4784452616804093</v>
          </cell>
        </row>
        <row r="17">
          <cell r="U17" t="str">
            <v>BETSIBOKA</v>
          </cell>
          <cell r="V17">
            <v>321676000</v>
          </cell>
          <cell r="W17">
            <v>309669350</v>
          </cell>
          <cell r="X17">
            <v>175636350</v>
          </cell>
          <cell r="Y17">
            <v>0.96267470995660231</v>
          </cell>
        </row>
        <row r="18">
          <cell r="U18" t="str">
            <v>MELAKY</v>
          </cell>
          <cell r="V18">
            <v>599634000</v>
          </cell>
          <cell r="W18">
            <v>431491900</v>
          </cell>
          <cell r="X18">
            <v>0</v>
          </cell>
          <cell r="Y18">
            <v>0.71959211785856037</v>
          </cell>
        </row>
        <row r="19">
          <cell r="U19" t="str">
            <v>ATSINANANA</v>
          </cell>
          <cell r="V19">
            <v>636218000</v>
          </cell>
          <cell r="W19">
            <v>453303686</v>
          </cell>
          <cell r="X19">
            <v>338851980</v>
          </cell>
          <cell r="Y19">
            <v>0.71249742383899861</v>
          </cell>
        </row>
        <row r="20">
          <cell r="U20" t="str">
            <v>ALAOTRA-MANGORO</v>
          </cell>
          <cell r="V20">
            <v>523827000</v>
          </cell>
          <cell r="W20">
            <v>211222000</v>
          </cell>
          <cell r="X20">
            <v>133789000</v>
          </cell>
          <cell r="Y20">
            <v>0.40322854682939213</v>
          </cell>
        </row>
        <row r="21">
          <cell r="U21" t="str">
            <v>ANALANJIROFO</v>
          </cell>
          <cell r="V21">
            <v>526214000</v>
          </cell>
          <cell r="W21">
            <v>424343334</v>
          </cell>
          <cell r="X21">
            <v>298586600</v>
          </cell>
          <cell r="Y21">
            <v>0.80640829396405267</v>
          </cell>
        </row>
        <row r="22">
          <cell r="U22" t="str">
            <v>ATSIMO-ANDREFANA</v>
          </cell>
          <cell r="V22">
            <v>948144000</v>
          </cell>
          <cell r="W22">
            <v>343307600</v>
          </cell>
          <cell r="X22">
            <v>257868600</v>
          </cell>
          <cell r="Y22">
            <v>0.3620838184917059</v>
          </cell>
        </row>
        <row r="23">
          <cell r="U23" t="str">
            <v>ANDROY</v>
          </cell>
          <cell r="V23">
            <v>443042000</v>
          </cell>
          <cell r="W23">
            <v>283122750</v>
          </cell>
          <cell r="X23">
            <v>144386750</v>
          </cell>
          <cell r="Y23">
            <v>0.63904268669787512</v>
          </cell>
        </row>
        <row r="24">
          <cell r="U24" t="str">
            <v>ANOSY</v>
          </cell>
          <cell r="V24">
            <v>421911000</v>
          </cell>
          <cell r="W24">
            <v>373918000</v>
          </cell>
          <cell r="X24">
            <v>259864000</v>
          </cell>
          <cell r="Y24">
            <v>0.88624852160763767</v>
          </cell>
        </row>
        <row r="25">
          <cell r="U25" t="str">
            <v>MENABE</v>
          </cell>
          <cell r="V25">
            <v>487592000</v>
          </cell>
          <cell r="W25">
            <v>85411500</v>
          </cell>
          <cell r="X25">
            <v>51394000</v>
          </cell>
          <cell r="Y25">
            <v>0.17517001919637729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BEA1CC-31AD-4C99-91AA-525A8629244C}">
  <dimension ref="A1:V26"/>
  <sheetViews>
    <sheetView tabSelected="1" topLeftCell="A6" zoomScale="129" workbookViewId="0">
      <selection activeCell="K12" sqref="K12"/>
    </sheetView>
  </sheetViews>
  <sheetFormatPr baseColWidth="10" defaultRowHeight="15"/>
  <cols>
    <col min="1" max="1" width="26.28515625" customWidth="1"/>
    <col min="2" max="3" width="16.85546875" bestFit="1" customWidth="1"/>
    <col min="4" max="4" width="12.7109375" bestFit="1" customWidth="1"/>
    <col min="5" max="6" width="11.5703125" bestFit="1" customWidth="1"/>
    <col min="7" max="7" width="3.7109375" customWidth="1"/>
    <col min="8" max="8" width="19.7109375" customWidth="1"/>
    <col min="9" max="10" width="16.85546875" bestFit="1" customWidth="1"/>
    <col min="11" max="11" width="16.28515625" bestFit="1" customWidth="1"/>
    <col min="12" max="12" width="16.85546875" bestFit="1" customWidth="1"/>
    <col min="13" max="14" width="11.5703125" bestFit="1" customWidth="1"/>
    <col min="15" max="15" width="4.28515625" customWidth="1"/>
    <col min="16" max="16" width="20.140625" customWidth="1"/>
    <col min="17" max="19" width="16.42578125" bestFit="1" customWidth="1"/>
    <col min="20" max="20" width="16.28515625" bestFit="1" customWidth="1"/>
  </cols>
  <sheetData>
    <row r="1" spans="1:22">
      <c r="A1" s="16" t="s">
        <v>38</v>
      </c>
      <c r="H1" t="s">
        <v>7</v>
      </c>
      <c r="P1" s="20" t="s">
        <v>34</v>
      </c>
      <c r="Q1" s="20"/>
      <c r="R1" s="20"/>
      <c r="S1" s="20"/>
      <c r="T1" s="20"/>
      <c r="U1" s="20"/>
      <c r="V1" s="20"/>
    </row>
    <row r="2" spans="1:22">
      <c r="A2" s="14" t="s">
        <v>6</v>
      </c>
      <c r="B2" s="14" t="s">
        <v>5</v>
      </c>
      <c r="C2" s="14" t="s">
        <v>0</v>
      </c>
      <c r="D2" s="14" t="s">
        <v>1</v>
      </c>
      <c r="E2" s="15" t="s">
        <v>2</v>
      </c>
      <c r="F2" s="15" t="s">
        <v>3</v>
      </c>
      <c r="H2" s="10" t="s">
        <v>6</v>
      </c>
      <c r="I2" s="21" t="s">
        <v>39</v>
      </c>
      <c r="J2" s="21" t="s">
        <v>40</v>
      </c>
      <c r="K2" s="10" t="s">
        <v>10</v>
      </c>
      <c r="L2" s="10" t="s">
        <v>11</v>
      </c>
      <c r="M2" s="11" t="s">
        <v>2</v>
      </c>
      <c r="N2" s="12" t="s">
        <v>3</v>
      </c>
      <c r="P2" s="1" t="s">
        <v>6</v>
      </c>
      <c r="Q2" s="1" t="s">
        <v>9</v>
      </c>
      <c r="R2" s="1" t="s">
        <v>8</v>
      </c>
      <c r="S2" s="1" t="s">
        <v>10</v>
      </c>
      <c r="T2" s="1" t="s">
        <v>35</v>
      </c>
      <c r="U2" s="6" t="s">
        <v>2</v>
      </c>
      <c r="V2" s="6" t="s">
        <v>3</v>
      </c>
    </row>
    <row r="3" spans="1:22">
      <c r="A3" s="2" t="s">
        <v>54</v>
      </c>
      <c r="B3" s="7">
        <v>379400000</v>
      </c>
      <c r="C3" s="7">
        <v>270961000</v>
      </c>
      <c r="D3" s="7">
        <v>0</v>
      </c>
      <c r="E3" s="3">
        <v>0.71418292040063303</v>
      </c>
      <c r="F3" s="3">
        <v>0</v>
      </c>
      <c r="H3" s="2" t="s">
        <v>17</v>
      </c>
      <c r="I3" s="7">
        <v>323438000</v>
      </c>
      <c r="J3" s="7">
        <v>325068210</v>
      </c>
      <c r="K3" s="7">
        <v>320704700</v>
      </c>
      <c r="L3" s="7">
        <v>8685000</v>
      </c>
      <c r="M3" s="13">
        <f t="shared" ref="M3:M10" si="0">K3/J3</f>
        <v>0.98657663263965434</v>
      </c>
      <c r="N3" s="13">
        <f t="shared" ref="N3:N10" si="1">L3/J3</f>
        <v>2.6717469542776883E-2</v>
      </c>
      <c r="P3" s="2" t="s">
        <v>14</v>
      </c>
      <c r="Q3" s="7">
        <v>448695000</v>
      </c>
      <c r="R3" s="7">
        <v>450710000</v>
      </c>
      <c r="S3" s="7">
        <v>409027410</v>
      </c>
      <c r="T3" s="7">
        <v>334939170</v>
      </c>
      <c r="U3" s="9">
        <v>0.90751793836391503</v>
      </c>
      <c r="V3" s="9">
        <v>0.74313676199773704</v>
      </c>
    </row>
    <row r="4" spans="1:22">
      <c r="A4" s="2" t="s">
        <v>55</v>
      </c>
      <c r="B4" s="7">
        <v>98730000</v>
      </c>
      <c r="C4" s="7">
        <v>98139790</v>
      </c>
      <c r="D4" s="7">
        <v>0</v>
      </c>
      <c r="E4" s="3">
        <v>0.994021979135015</v>
      </c>
      <c r="F4" s="3">
        <v>0</v>
      </c>
      <c r="H4" s="2" t="s">
        <v>15</v>
      </c>
      <c r="I4" s="7">
        <v>366576000</v>
      </c>
      <c r="J4" s="7">
        <v>383837500</v>
      </c>
      <c r="K4" s="7">
        <v>373129200</v>
      </c>
      <c r="L4" s="7">
        <v>348048200</v>
      </c>
      <c r="M4" s="13">
        <f t="shared" si="0"/>
        <v>0.9721019962874915</v>
      </c>
      <c r="N4" s="13">
        <f t="shared" si="1"/>
        <v>0.90675924056404078</v>
      </c>
      <c r="P4" s="2" t="s">
        <v>13</v>
      </c>
      <c r="Q4" s="7">
        <v>339301000</v>
      </c>
      <c r="R4" s="7">
        <v>341301000</v>
      </c>
      <c r="S4" s="7">
        <v>309063220</v>
      </c>
      <c r="T4" s="7">
        <v>127597100</v>
      </c>
      <c r="U4" s="9">
        <v>0.90554443145493302</v>
      </c>
      <c r="V4" s="9">
        <v>0.37385504290933802</v>
      </c>
    </row>
    <row r="5" spans="1:22">
      <c r="A5" s="2" t="s">
        <v>56</v>
      </c>
      <c r="B5" s="7">
        <v>85460000</v>
      </c>
      <c r="C5" s="7">
        <v>84222000</v>
      </c>
      <c r="D5" s="7">
        <v>0</v>
      </c>
      <c r="E5" s="3">
        <v>0.98551369061549299</v>
      </c>
      <c r="F5" s="3">
        <v>0</v>
      </c>
      <c r="H5" s="2" t="s">
        <v>13</v>
      </c>
      <c r="I5" s="7">
        <v>562522000</v>
      </c>
      <c r="J5" s="7">
        <v>585506590</v>
      </c>
      <c r="K5" s="7">
        <v>541417940</v>
      </c>
      <c r="L5" s="7">
        <v>214668600</v>
      </c>
      <c r="M5" s="13">
        <f t="shared" si="0"/>
        <v>0.92469999355600763</v>
      </c>
      <c r="N5" s="13">
        <f t="shared" si="1"/>
        <v>0.36663737636155386</v>
      </c>
      <c r="P5" s="2" t="s">
        <v>33</v>
      </c>
      <c r="Q5" s="7">
        <v>405193000</v>
      </c>
      <c r="R5" s="7">
        <v>407193000</v>
      </c>
      <c r="S5" s="7">
        <v>343816260</v>
      </c>
      <c r="T5" s="7">
        <v>329054760</v>
      </c>
      <c r="U5" s="9">
        <v>0.84435700024312799</v>
      </c>
      <c r="V5" s="9">
        <v>0.80810514915531495</v>
      </c>
    </row>
    <row r="6" spans="1:22">
      <c r="A6" s="2" t="s">
        <v>57</v>
      </c>
      <c r="B6" s="7">
        <v>38210000</v>
      </c>
      <c r="C6" s="7">
        <v>34210000</v>
      </c>
      <c r="D6" s="7">
        <v>0</v>
      </c>
      <c r="E6" s="3">
        <v>0.89531536247055699</v>
      </c>
      <c r="F6" s="3">
        <v>0</v>
      </c>
      <c r="H6" s="2" t="s">
        <v>24</v>
      </c>
      <c r="I6" s="7">
        <v>374493000</v>
      </c>
      <c r="J6" s="7">
        <v>438645444</v>
      </c>
      <c r="K6" s="7">
        <v>358065360</v>
      </c>
      <c r="L6" s="7">
        <v>19686520</v>
      </c>
      <c r="M6" s="13">
        <f t="shared" si="0"/>
        <v>0.81629791189624212</v>
      </c>
      <c r="N6" s="13">
        <f t="shared" si="1"/>
        <v>4.4880256410459833E-2</v>
      </c>
      <c r="P6" s="2" t="s">
        <v>24</v>
      </c>
      <c r="Q6" s="7">
        <v>404035000</v>
      </c>
      <c r="R6" s="7">
        <v>406035000</v>
      </c>
      <c r="S6" s="7">
        <v>288036710</v>
      </c>
      <c r="T6" s="7">
        <v>14777590</v>
      </c>
      <c r="U6" s="9">
        <v>0.70938887041757503</v>
      </c>
      <c r="V6" s="9">
        <v>3.6394867437536199E-2</v>
      </c>
    </row>
    <row r="7" spans="1:22">
      <c r="A7" s="2" t="s">
        <v>58</v>
      </c>
      <c r="B7" s="7">
        <v>85460000</v>
      </c>
      <c r="C7" s="7">
        <v>76227000</v>
      </c>
      <c r="D7" s="7">
        <v>734840</v>
      </c>
      <c r="E7" s="3">
        <v>0.89196115141586696</v>
      </c>
      <c r="F7" s="3">
        <v>8.5986426398315004E-3</v>
      </c>
      <c r="H7" s="2" t="s">
        <v>33</v>
      </c>
      <c r="I7" s="7">
        <v>466724000</v>
      </c>
      <c r="J7" s="7">
        <v>584957900</v>
      </c>
      <c r="K7" s="7">
        <v>473394946</v>
      </c>
      <c r="L7" s="7">
        <v>263508736</v>
      </c>
      <c r="M7" s="13">
        <f t="shared" si="0"/>
        <v>0.8092803704334961</v>
      </c>
      <c r="N7" s="13">
        <f t="shared" si="1"/>
        <v>0.45047470253842198</v>
      </c>
      <c r="P7" s="2" t="s">
        <v>21</v>
      </c>
      <c r="Q7" s="7">
        <v>32601000</v>
      </c>
      <c r="R7" s="7">
        <v>34601000</v>
      </c>
      <c r="S7" s="7">
        <v>34556350</v>
      </c>
      <c r="T7" s="7">
        <v>33828350</v>
      </c>
      <c r="U7" s="9">
        <v>0.998709574867778</v>
      </c>
      <c r="V7" s="9">
        <v>0.97766972052830803</v>
      </c>
    </row>
    <row r="8" spans="1:22">
      <c r="A8" s="2" t="s">
        <v>59</v>
      </c>
      <c r="B8" s="7">
        <v>32660000</v>
      </c>
      <c r="C8" s="7">
        <v>28860250</v>
      </c>
      <c r="D8" s="7">
        <v>0</v>
      </c>
      <c r="E8" s="3">
        <v>0.88365737905694997</v>
      </c>
      <c r="F8" s="3">
        <v>0</v>
      </c>
      <c r="H8" s="2" t="s">
        <v>20</v>
      </c>
      <c r="I8" s="7">
        <v>412152000</v>
      </c>
      <c r="J8" s="7">
        <v>439253771</v>
      </c>
      <c r="K8" s="7">
        <v>352500504</v>
      </c>
      <c r="L8" s="7">
        <v>21411538.399999999</v>
      </c>
      <c r="M8" s="13">
        <f t="shared" si="0"/>
        <v>0.80249852652943987</v>
      </c>
      <c r="N8" s="13">
        <f t="shared" si="1"/>
        <v>4.8745258011683633E-2</v>
      </c>
      <c r="P8" s="2" t="s">
        <v>22</v>
      </c>
      <c r="Q8" s="7">
        <v>274022000</v>
      </c>
      <c r="R8" s="7">
        <v>276022000</v>
      </c>
      <c r="S8" s="7">
        <v>274498708</v>
      </c>
      <c r="T8" s="7">
        <v>22564894.559999999</v>
      </c>
      <c r="U8" s="9">
        <v>0.99448126598604503</v>
      </c>
      <c r="V8" s="9">
        <v>8.1750348015737898E-2</v>
      </c>
    </row>
    <row r="9" spans="1:22">
      <c r="A9" s="2" t="s">
        <v>60</v>
      </c>
      <c r="B9" s="7">
        <v>175820000</v>
      </c>
      <c r="C9" s="7">
        <v>153003410</v>
      </c>
      <c r="D9" s="7">
        <v>0</v>
      </c>
      <c r="E9" s="3">
        <v>0.87022756227960396</v>
      </c>
      <c r="F9" s="3">
        <v>0</v>
      </c>
      <c r="H9" s="17" t="s">
        <v>14</v>
      </c>
      <c r="I9" s="18">
        <v>1037276000</v>
      </c>
      <c r="J9" s="18">
        <v>1150743000</v>
      </c>
      <c r="K9" s="18">
        <v>529688600</v>
      </c>
      <c r="L9" s="18">
        <v>14311016</v>
      </c>
      <c r="M9" s="19">
        <f t="shared" si="0"/>
        <v>0.46030138788591368</v>
      </c>
      <c r="N9" s="19">
        <f t="shared" si="1"/>
        <v>1.2436326790603984E-2</v>
      </c>
      <c r="P9" s="2" t="s">
        <v>37</v>
      </c>
      <c r="Q9" s="7">
        <v>81775000</v>
      </c>
      <c r="R9" s="7">
        <v>81775000</v>
      </c>
      <c r="S9" s="7">
        <v>80353585</v>
      </c>
      <c r="T9" s="7">
        <v>780000</v>
      </c>
      <c r="U9" s="9">
        <v>0.98261797615408097</v>
      </c>
      <c r="V9" s="9">
        <v>9.5383674717211906E-3</v>
      </c>
    </row>
    <row r="10" spans="1:22" s="41" customFormat="1">
      <c r="A10" s="17" t="s">
        <v>61</v>
      </c>
      <c r="B10" s="18">
        <v>38210000</v>
      </c>
      <c r="C10" s="18">
        <v>32192230</v>
      </c>
      <c r="D10" s="18">
        <v>0</v>
      </c>
      <c r="E10" s="40">
        <v>0.842507982203612</v>
      </c>
      <c r="F10" s="40">
        <v>0</v>
      </c>
      <c r="H10" s="17" t="s">
        <v>18</v>
      </c>
      <c r="I10" s="18">
        <v>335569000</v>
      </c>
      <c r="J10" s="18">
        <v>466209000</v>
      </c>
      <c r="K10" s="18">
        <v>61232400</v>
      </c>
      <c r="L10" s="18">
        <v>8939000</v>
      </c>
      <c r="M10" s="19">
        <f t="shared" si="0"/>
        <v>0.13134109380127798</v>
      </c>
      <c r="N10" s="19">
        <f t="shared" si="1"/>
        <v>1.917380402351735E-2</v>
      </c>
      <c r="P10" s="17" t="s">
        <v>17</v>
      </c>
      <c r="Q10" s="18">
        <v>265814000</v>
      </c>
      <c r="R10" s="18">
        <v>267814000</v>
      </c>
      <c r="S10" s="18">
        <v>261386460</v>
      </c>
      <c r="T10" s="18">
        <v>8502680</v>
      </c>
      <c r="U10" s="42">
        <v>0.975999985064261</v>
      </c>
      <c r="V10" s="42">
        <v>3.17484522840479E-2</v>
      </c>
    </row>
    <row r="11" spans="1:22" s="41" customFormat="1">
      <c r="A11" s="17" t="s">
        <v>62</v>
      </c>
      <c r="B11" s="18">
        <v>101460000</v>
      </c>
      <c r="C11" s="18">
        <v>84340500</v>
      </c>
      <c r="D11" s="18">
        <v>0</v>
      </c>
      <c r="E11" s="40">
        <v>0.83126848018923705</v>
      </c>
      <c r="F11" s="40">
        <v>0</v>
      </c>
      <c r="H11" s="17" t="s">
        <v>19</v>
      </c>
      <c r="I11" s="18">
        <v>285679000</v>
      </c>
      <c r="J11" s="18">
        <v>306002870</v>
      </c>
      <c r="K11" s="18">
        <v>296649308</v>
      </c>
      <c r="L11" s="18">
        <v>212845529</v>
      </c>
      <c r="M11" s="19">
        <f t="shared" ref="M11:M25" si="2">K11/J11</f>
        <v>0.96943309061120897</v>
      </c>
      <c r="N11" s="19">
        <f t="shared" ref="N11:N25" si="3">L11/J11</f>
        <v>0.69556710040007141</v>
      </c>
      <c r="P11" s="17" t="s">
        <v>36</v>
      </c>
      <c r="Q11" s="18">
        <v>82660000</v>
      </c>
      <c r="R11" s="18">
        <v>84660000</v>
      </c>
      <c r="S11" s="18">
        <v>81475000</v>
      </c>
      <c r="T11" s="18">
        <v>13028400</v>
      </c>
      <c r="U11" s="42">
        <v>0.96237892747460396</v>
      </c>
      <c r="V11" s="42">
        <v>0.15389085754783799</v>
      </c>
    </row>
    <row r="12" spans="1:22" s="41" customFormat="1">
      <c r="A12" s="17" t="s">
        <v>63</v>
      </c>
      <c r="B12" s="18">
        <v>118120000</v>
      </c>
      <c r="C12" s="18">
        <v>98091030</v>
      </c>
      <c r="D12" s="18">
        <v>0</v>
      </c>
      <c r="E12" s="40">
        <v>0.83043540467321397</v>
      </c>
      <c r="F12" s="40">
        <v>0</v>
      </c>
      <c r="H12" s="17" t="s">
        <v>21</v>
      </c>
      <c r="I12" s="18">
        <v>106635000</v>
      </c>
      <c r="J12" s="18">
        <v>110017000</v>
      </c>
      <c r="K12" s="18">
        <v>106120000</v>
      </c>
      <c r="L12" s="18">
        <v>102820000</v>
      </c>
      <c r="M12" s="19">
        <f t="shared" si="2"/>
        <v>0.96457820155066942</v>
      </c>
      <c r="N12" s="19">
        <f t="shared" si="3"/>
        <v>0.93458283719788759</v>
      </c>
      <c r="P12" s="17" t="s">
        <v>30</v>
      </c>
      <c r="Q12" s="18">
        <v>105554000</v>
      </c>
      <c r="R12" s="18">
        <v>107554000</v>
      </c>
      <c r="S12" s="18">
        <v>102814800</v>
      </c>
      <c r="T12" s="18">
        <v>50011464</v>
      </c>
      <c r="U12" s="42">
        <v>0.95593655280138301</v>
      </c>
      <c r="V12" s="42">
        <v>0.46498934488721899</v>
      </c>
    </row>
    <row r="13" spans="1:22" s="41" customFormat="1">
      <c r="A13" s="17" t="s">
        <v>64</v>
      </c>
      <c r="B13" s="18">
        <v>150780000</v>
      </c>
      <c r="C13" s="18">
        <v>123678229</v>
      </c>
      <c r="D13" s="18">
        <v>0</v>
      </c>
      <c r="E13" s="40">
        <v>0.82025619445549802</v>
      </c>
      <c r="F13" s="40">
        <v>0</v>
      </c>
      <c r="H13" s="17" t="s">
        <v>32</v>
      </c>
      <c r="I13" s="18">
        <v>231553000</v>
      </c>
      <c r="J13" s="18">
        <v>245345000</v>
      </c>
      <c r="K13" s="18">
        <v>236401000</v>
      </c>
      <c r="L13" s="18">
        <v>167570000</v>
      </c>
      <c r="M13" s="19">
        <f t="shared" si="2"/>
        <v>0.96354521184454545</v>
      </c>
      <c r="N13" s="19">
        <f t="shared" si="3"/>
        <v>0.68299741180786244</v>
      </c>
      <c r="P13" s="17" t="s">
        <v>32</v>
      </c>
      <c r="Q13" s="18">
        <v>286210000</v>
      </c>
      <c r="R13" s="18">
        <v>288210000</v>
      </c>
      <c r="S13" s="18">
        <v>263669000</v>
      </c>
      <c r="T13" s="18">
        <v>234911000</v>
      </c>
      <c r="U13" s="42">
        <v>0.91485028277991698</v>
      </c>
      <c r="V13" s="42">
        <v>0.81506887339093004</v>
      </c>
    </row>
    <row r="14" spans="1:22" s="41" customFormat="1">
      <c r="A14" s="17" t="s">
        <v>65</v>
      </c>
      <c r="B14" s="18">
        <v>133370000</v>
      </c>
      <c r="C14" s="18">
        <v>108146900</v>
      </c>
      <c r="D14" s="18">
        <v>0</v>
      </c>
      <c r="E14" s="40">
        <v>0.81087875834145595</v>
      </c>
      <c r="F14" s="40">
        <v>0</v>
      </c>
      <c r="H14" s="17" t="s">
        <v>16</v>
      </c>
      <c r="I14" s="18">
        <v>132690000</v>
      </c>
      <c r="J14" s="18">
        <v>139690000</v>
      </c>
      <c r="K14" s="18">
        <v>133794000</v>
      </c>
      <c r="L14" s="18">
        <v>122794000</v>
      </c>
      <c r="M14" s="19">
        <f t="shared" si="2"/>
        <v>0.95779225427732839</v>
      </c>
      <c r="N14" s="19">
        <f t="shared" si="3"/>
        <v>0.87904646001861264</v>
      </c>
      <c r="P14" s="17" t="s">
        <v>15</v>
      </c>
      <c r="Q14" s="18">
        <v>245036000</v>
      </c>
      <c r="R14" s="18">
        <v>247036000</v>
      </c>
      <c r="S14" s="18">
        <v>222388900</v>
      </c>
      <c r="T14" s="18">
        <v>11011000</v>
      </c>
      <c r="U14" s="42">
        <v>0.90022871160478601</v>
      </c>
      <c r="V14" s="42">
        <v>4.4572450978804697E-2</v>
      </c>
    </row>
    <row r="15" spans="1:22" s="41" customFormat="1">
      <c r="A15" s="17" t="s">
        <v>66</v>
      </c>
      <c r="B15" s="18">
        <v>70870000</v>
      </c>
      <c r="C15" s="18">
        <v>51529105</v>
      </c>
      <c r="D15" s="18">
        <v>0</v>
      </c>
      <c r="E15" s="40">
        <v>0.72709333991816005</v>
      </c>
      <c r="F15" s="40">
        <v>0</v>
      </c>
      <c r="H15" s="17" t="s">
        <v>25</v>
      </c>
      <c r="I15" s="18">
        <v>230240000</v>
      </c>
      <c r="J15" s="18">
        <v>263610000</v>
      </c>
      <c r="K15" s="18">
        <v>247347520</v>
      </c>
      <c r="L15" s="18">
        <v>23109000</v>
      </c>
      <c r="M15" s="19">
        <f t="shared" si="2"/>
        <v>0.9383085618906718</v>
      </c>
      <c r="N15" s="19">
        <f t="shared" si="3"/>
        <v>8.7663593945601456E-2</v>
      </c>
      <c r="P15" s="17" t="s">
        <v>12</v>
      </c>
      <c r="Q15" s="18">
        <v>192393000</v>
      </c>
      <c r="R15" s="18">
        <v>194393000</v>
      </c>
      <c r="S15" s="18">
        <v>171156643</v>
      </c>
      <c r="T15" s="18">
        <v>169106643</v>
      </c>
      <c r="U15" s="42">
        <v>0.88046711044121995</v>
      </c>
      <c r="V15" s="42">
        <v>0.86992146322141195</v>
      </c>
    </row>
    <row r="16" spans="1:22" s="41" customFormat="1">
      <c r="A16" s="17" t="s">
        <v>67</v>
      </c>
      <c r="B16" s="18">
        <v>67390000</v>
      </c>
      <c r="C16" s="18">
        <v>39489500</v>
      </c>
      <c r="D16" s="18">
        <v>0</v>
      </c>
      <c r="E16" s="40">
        <v>0.58598456744324101</v>
      </c>
      <c r="F16" s="40">
        <v>0</v>
      </c>
      <c r="H16" s="17" t="s">
        <v>30</v>
      </c>
      <c r="I16" s="18">
        <v>237896000</v>
      </c>
      <c r="J16" s="18">
        <v>276216500</v>
      </c>
      <c r="K16" s="18">
        <v>231128200</v>
      </c>
      <c r="L16" s="18">
        <v>107312000</v>
      </c>
      <c r="M16" s="19">
        <f t="shared" si="2"/>
        <v>0.83676463933182843</v>
      </c>
      <c r="N16" s="19">
        <f t="shared" si="3"/>
        <v>0.38850684155363635</v>
      </c>
      <c r="P16" s="17" t="s">
        <v>19</v>
      </c>
      <c r="Q16" s="18">
        <v>292695000</v>
      </c>
      <c r="R16" s="18">
        <v>294695000</v>
      </c>
      <c r="S16" s="18">
        <v>253329490</v>
      </c>
      <c r="T16" s="18">
        <v>215922645</v>
      </c>
      <c r="U16" s="42">
        <v>0.859632806800251</v>
      </c>
      <c r="V16" s="42">
        <v>0.73269870544121896</v>
      </c>
    </row>
    <row r="17" spans="1:22" s="41" customFormat="1">
      <c r="A17" s="17" t="s">
        <v>68</v>
      </c>
      <c r="B17" s="18">
        <v>81980000</v>
      </c>
      <c r="C17" s="18">
        <v>45396300</v>
      </c>
      <c r="D17" s="18">
        <v>480000</v>
      </c>
      <c r="E17" s="40">
        <v>0.55374847523786297</v>
      </c>
      <c r="F17" s="40">
        <v>5.8550866064893898E-3</v>
      </c>
      <c r="H17" s="17" t="s">
        <v>31</v>
      </c>
      <c r="I17" s="18">
        <v>237915000</v>
      </c>
      <c r="J17" s="18">
        <v>282256700</v>
      </c>
      <c r="K17" s="18">
        <v>234333150</v>
      </c>
      <c r="L17" s="18">
        <v>63014750</v>
      </c>
      <c r="M17" s="19">
        <f t="shared" si="2"/>
        <v>0.8302128877720174</v>
      </c>
      <c r="N17" s="19">
        <f t="shared" si="3"/>
        <v>0.22325333641327202</v>
      </c>
      <c r="P17" s="17" t="s">
        <v>31</v>
      </c>
      <c r="Q17" s="18">
        <v>193784000</v>
      </c>
      <c r="R17" s="18">
        <v>195784000</v>
      </c>
      <c r="S17" s="18">
        <v>151169100</v>
      </c>
      <c r="T17" s="18">
        <v>48190592</v>
      </c>
      <c r="U17" s="42">
        <v>0.77212182813713104</v>
      </c>
      <c r="V17" s="42">
        <v>0.24614162546479801</v>
      </c>
    </row>
    <row r="18" spans="1:22" s="41" customFormat="1">
      <c r="A18" s="17" t="s">
        <v>69</v>
      </c>
      <c r="B18" s="18">
        <v>125090000</v>
      </c>
      <c r="C18" s="18">
        <v>68873556</v>
      </c>
      <c r="D18" s="18">
        <v>0</v>
      </c>
      <c r="E18" s="40">
        <v>0.55059202174434396</v>
      </c>
      <c r="F18" s="40">
        <v>0</v>
      </c>
      <c r="H18" s="17" t="s">
        <v>26</v>
      </c>
      <c r="I18" s="18">
        <v>180124000</v>
      </c>
      <c r="J18" s="18">
        <v>230328000</v>
      </c>
      <c r="K18" s="18">
        <v>185335050</v>
      </c>
      <c r="L18" s="18">
        <v>150769850</v>
      </c>
      <c r="M18" s="19">
        <f t="shared" si="2"/>
        <v>0.80465705428779832</v>
      </c>
      <c r="N18" s="19">
        <f t="shared" si="3"/>
        <v>0.65458758813518114</v>
      </c>
      <c r="P18" s="17" t="s">
        <v>20</v>
      </c>
      <c r="Q18" s="18">
        <v>288892000</v>
      </c>
      <c r="R18" s="18">
        <v>291744000</v>
      </c>
      <c r="S18" s="18">
        <v>223644880</v>
      </c>
      <c r="T18" s="18">
        <v>125657420</v>
      </c>
      <c r="U18" s="42">
        <v>0.766579192716902</v>
      </c>
      <c r="V18" s="42">
        <v>0.43071123999122501</v>
      </c>
    </row>
    <row r="19" spans="1:22" s="41" customFormat="1">
      <c r="A19" s="17" t="s">
        <v>70</v>
      </c>
      <c r="B19" s="18">
        <v>18070000</v>
      </c>
      <c r="C19" s="18">
        <v>9403725</v>
      </c>
      <c r="D19" s="18">
        <v>0</v>
      </c>
      <c r="E19" s="40">
        <v>0.52040536801328197</v>
      </c>
      <c r="F19" s="40">
        <v>0</v>
      </c>
      <c r="H19" s="17" t="s">
        <v>27</v>
      </c>
      <c r="I19" s="18">
        <v>108933000</v>
      </c>
      <c r="J19" s="18">
        <v>141593000</v>
      </c>
      <c r="K19" s="18">
        <v>107254800</v>
      </c>
      <c r="L19" s="18">
        <v>1706000</v>
      </c>
      <c r="M19" s="19">
        <f t="shared" si="2"/>
        <v>0.75748659891378811</v>
      </c>
      <c r="N19" s="19">
        <f t="shared" si="3"/>
        <v>1.204861822265225E-2</v>
      </c>
      <c r="P19" s="17" t="s">
        <v>23</v>
      </c>
      <c r="Q19" s="18">
        <v>68838000</v>
      </c>
      <c r="R19" s="18">
        <v>85871000</v>
      </c>
      <c r="S19" s="18">
        <v>63307600</v>
      </c>
      <c r="T19" s="18">
        <v>0</v>
      </c>
      <c r="U19" s="42">
        <v>0.73724074483818702</v>
      </c>
      <c r="V19" s="42">
        <v>0</v>
      </c>
    </row>
    <row r="20" spans="1:22" s="41" customFormat="1">
      <c r="A20" s="17" t="s">
        <v>71</v>
      </c>
      <c r="B20" s="18">
        <v>145890000</v>
      </c>
      <c r="C20" s="18">
        <v>27768100</v>
      </c>
      <c r="D20" s="18">
        <v>1812808</v>
      </c>
      <c r="E20" s="40">
        <v>0.19033586949071199</v>
      </c>
      <c r="F20" s="40">
        <v>1.2425855096305401E-2</v>
      </c>
      <c r="H20" s="17" t="s">
        <v>12</v>
      </c>
      <c r="I20" s="18">
        <v>275807000</v>
      </c>
      <c r="J20" s="18">
        <v>355717000</v>
      </c>
      <c r="K20" s="18">
        <v>262046402.80000001</v>
      </c>
      <c r="L20" s="18">
        <v>5968000</v>
      </c>
      <c r="M20" s="19">
        <f t="shared" si="2"/>
        <v>0.73667101319307204</v>
      </c>
      <c r="N20" s="19">
        <f t="shared" si="3"/>
        <v>1.6777382019976556E-2</v>
      </c>
      <c r="P20" s="17" t="s">
        <v>16</v>
      </c>
      <c r="Q20" s="18">
        <v>191596000</v>
      </c>
      <c r="R20" s="18">
        <v>193596000</v>
      </c>
      <c r="S20" s="18">
        <v>117183000</v>
      </c>
      <c r="T20" s="18">
        <v>2896000</v>
      </c>
      <c r="U20" s="42">
        <v>0.60529659703712901</v>
      </c>
      <c r="V20" s="42">
        <v>1.49589867559247E-2</v>
      </c>
    </row>
    <row r="21" spans="1:22" s="41" customFormat="1">
      <c r="A21" s="17" t="s">
        <v>72</v>
      </c>
      <c r="B21" s="18">
        <v>130640000</v>
      </c>
      <c r="C21" s="18">
        <v>0</v>
      </c>
      <c r="D21" s="18">
        <v>0</v>
      </c>
      <c r="E21" s="40">
        <v>0</v>
      </c>
      <c r="F21" s="40">
        <v>0</v>
      </c>
      <c r="H21" s="17" t="s">
        <v>23</v>
      </c>
      <c r="I21" s="18">
        <v>64170000</v>
      </c>
      <c r="J21" s="18">
        <v>81568000</v>
      </c>
      <c r="K21" s="18">
        <v>57017400</v>
      </c>
      <c r="L21" s="18">
        <v>0</v>
      </c>
      <c r="M21" s="19">
        <f t="shared" si="2"/>
        <v>0.699016771282856</v>
      </c>
      <c r="N21" s="19">
        <f t="shared" si="3"/>
        <v>0</v>
      </c>
      <c r="P21" s="17" t="s">
        <v>26</v>
      </c>
      <c r="Q21" s="18">
        <v>146598000</v>
      </c>
      <c r="R21" s="18">
        <v>148598000</v>
      </c>
      <c r="S21" s="18">
        <v>83058570</v>
      </c>
      <c r="T21" s="18">
        <v>10913400</v>
      </c>
      <c r="U21" s="42">
        <v>0.55894810158952302</v>
      </c>
      <c r="V21" s="42">
        <v>7.3442442024791693E-2</v>
      </c>
    </row>
    <row r="22" spans="1:22" s="41" customFormat="1">
      <c r="A22" s="17" t="s">
        <v>73</v>
      </c>
      <c r="B22" s="18">
        <v>79910000</v>
      </c>
      <c r="C22" s="18">
        <v>0</v>
      </c>
      <c r="D22" s="18">
        <v>0</v>
      </c>
      <c r="E22" s="40">
        <v>0</v>
      </c>
      <c r="F22" s="40">
        <v>0</v>
      </c>
      <c r="H22" s="17" t="s">
        <v>29</v>
      </c>
      <c r="I22" s="18">
        <v>40787000</v>
      </c>
      <c r="J22" s="18">
        <v>53307000</v>
      </c>
      <c r="K22" s="18">
        <v>34802000</v>
      </c>
      <c r="L22" s="18">
        <v>350560</v>
      </c>
      <c r="M22" s="19">
        <f t="shared" si="2"/>
        <v>0.65285984955071563</v>
      </c>
      <c r="N22" s="19">
        <f t="shared" si="3"/>
        <v>6.576247021967096E-3</v>
      </c>
      <c r="P22" s="17" t="s">
        <v>18</v>
      </c>
      <c r="Q22" s="18">
        <v>216735000</v>
      </c>
      <c r="R22" s="18">
        <v>218735000</v>
      </c>
      <c r="S22" s="18">
        <v>109736150</v>
      </c>
      <c r="T22" s="18">
        <v>4605000</v>
      </c>
      <c r="U22" s="42">
        <v>0.501685372711272</v>
      </c>
      <c r="V22" s="42">
        <v>2.1052872196950598E-2</v>
      </c>
    </row>
    <row r="23" spans="1:22" s="41" customFormat="1">
      <c r="A23" s="43" t="s">
        <v>4</v>
      </c>
      <c r="B23" s="44">
        <v>2157520000</v>
      </c>
      <c r="C23" s="44">
        <v>1434532625</v>
      </c>
      <c r="D23" s="44">
        <v>3027648</v>
      </c>
      <c r="E23" s="45">
        <v>0.664898876951314</v>
      </c>
      <c r="F23" s="45">
        <v>1.4033000852830999E-3</v>
      </c>
      <c r="H23" s="17" t="s">
        <v>22</v>
      </c>
      <c r="I23" s="18">
        <v>259614000</v>
      </c>
      <c r="J23" s="18">
        <v>334882000</v>
      </c>
      <c r="K23" s="18">
        <v>202734720</v>
      </c>
      <c r="L23" s="18">
        <v>11244000</v>
      </c>
      <c r="M23" s="19">
        <f t="shared" si="2"/>
        <v>0.60539151103970956</v>
      </c>
      <c r="N23" s="19">
        <f t="shared" si="3"/>
        <v>3.3576005876696867E-2</v>
      </c>
      <c r="P23" s="17" t="s">
        <v>27</v>
      </c>
      <c r="Q23" s="18">
        <v>149775000</v>
      </c>
      <c r="R23" s="18">
        <v>151775000</v>
      </c>
      <c r="S23" s="18">
        <v>75495400</v>
      </c>
      <c r="T23" s="18">
        <v>5051000</v>
      </c>
      <c r="U23" s="42">
        <v>0.497416570581453</v>
      </c>
      <c r="V23" s="42">
        <v>3.3279525613572697E-2</v>
      </c>
    </row>
    <row r="24" spans="1:22" s="41" customFormat="1">
      <c r="H24" s="17" t="s">
        <v>28</v>
      </c>
      <c r="I24" s="18">
        <v>200619000</v>
      </c>
      <c r="J24" s="18">
        <v>222817570</v>
      </c>
      <c r="K24" s="18">
        <v>130982950</v>
      </c>
      <c r="L24" s="18">
        <v>5373000</v>
      </c>
      <c r="M24" s="19">
        <f t="shared" si="2"/>
        <v>0.58784839095049823</v>
      </c>
      <c r="N24" s="19">
        <f t="shared" si="3"/>
        <v>2.4113897301725352E-2</v>
      </c>
      <c r="P24" s="17" t="s">
        <v>28</v>
      </c>
      <c r="Q24" s="18">
        <v>111736000</v>
      </c>
      <c r="R24" s="18">
        <v>113736000</v>
      </c>
      <c r="S24" s="18">
        <v>6370000</v>
      </c>
      <c r="T24" s="18">
        <v>5566000</v>
      </c>
      <c r="U24" s="42">
        <v>5.6006893156080699E-2</v>
      </c>
      <c r="V24" s="42">
        <v>4.8937891256945899E-2</v>
      </c>
    </row>
    <row r="25" spans="1:22" s="41" customFormat="1">
      <c r="H25" s="46" t="s">
        <v>4</v>
      </c>
      <c r="I25" s="46">
        <f>SUM(I3:I24)</f>
        <v>6471412000</v>
      </c>
      <c r="J25" s="46">
        <f>SUM(J3:J24)</f>
        <v>7417572055</v>
      </c>
      <c r="K25" s="46">
        <f>SUM(K3:K24)</f>
        <v>5476080150.8000002</v>
      </c>
      <c r="L25" s="46">
        <f>SUM(L3:L24)</f>
        <v>1874135299.4000001</v>
      </c>
      <c r="M25" s="47">
        <f t="shared" si="2"/>
        <v>0.73825776280915412</v>
      </c>
      <c r="N25" s="47">
        <f t="shared" si="3"/>
        <v>0.25266155630219894</v>
      </c>
      <c r="P25" s="17" t="s">
        <v>29</v>
      </c>
      <c r="Q25" s="18">
        <v>16492000</v>
      </c>
      <c r="R25" s="18">
        <v>16492000</v>
      </c>
      <c r="S25" s="18">
        <v>0</v>
      </c>
      <c r="T25" s="18">
        <v>0</v>
      </c>
      <c r="U25" s="42">
        <v>0</v>
      </c>
      <c r="V25" s="42">
        <v>0</v>
      </c>
    </row>
    <row r="26" spans="1:22">
      <c r="P26" s="5" t="s">
        <v>4</v>
      </c>
      <c r="Q26" s="8">
        <v>4840430000</v>
      </c>
      <c r="R26" s="8">
        <v>4898330000</v>
      </c>
      <c r="S26" s="8">
        <v>3925537236</v>
      </c>
      <c r="T26" s="8">
        <v>1768915108.5599999</v>
      </c>
      <c r="U26" s="4">
        <v>0.80140317945095596</v>
      </c>
      <c r="V26" s="4">
        <v>0.36112616107122197</v>
      </c>
    </row>
  </sheetData>
  <sortState xmlns:xlrd2="http://schemas.microsoft.com/office/spreadsheetml/2017/richdata2" ref="P3:V6">
    <sortCondition descending="1" ref="U3:U6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ED8FB-2AD3-4EB8-86C9-757FBF7BEDA8}">
  <dimension ref="A2:Q25"/>
  <sheetViews>
    <sheetView zoomScale="72" workbookViewId="0">
      <selection activeCell="E25" sqref="E25"/>
    </sheetView>
  </sheetViews>
  <sheetFormatPr baseColWidth="10" defaultRowHeight="15"/>
  <cols>
    <col min="1" max="1" width="25.28515625" customWidth="1"/>
    <col min="5" max="5" width="18.7109375" customWidth="1"/>
    <col min="6" max="6" width="4.5703125" customWidth="1"/>
    <col min="7" max="7" width="30.140625" customWidth="1"/>
    <col min="8" max="8" width="15" customWidth="1"/>
    <col min="9" max="10" width="14.7109375" customWidth="1"/>
    <col min="11" max="11" width="13.85546875" customWidth="1"/>
    <col min="12" max="12" width="3.28515625" customWidth="1"/>
    <col min="13" max="13" width="20.85546875" bestFit="1" customWidth="1"/>
    <col min="14" max="14" width="16.28515625" style="27" bestFit="1" customWidth="1"/>
    <col min="15" max="16" width="14.7109375" style="27" bestFit="1" customWidth="1"/>
    <col min="17" max="17" width="13.28515625" style="28" customWidth="1"/>
  </cols>
  <sheetData>
    <row r="2" spans="1:17">
      <c r="A2" s="48" t="s">
        <v>41</v>
      </c>
      <c r="B2" s="48"/>
      <c r="C2" s="48"/>
      <c r="D2" s="48"/>
      <c r="E2" s="48"/>
      <c r="G2" s="48" t="s">
        <v>42</v>
      </c>
      <c r="H2" s="48"/>
      <c r="I2" s="48"/>
      <c r="J2" s="48"/>
      <c r="K2" s="48"/>
      <c r="M2" s="49" t="s">
        <v>43</v>
      </c>
      <c r="N2" s="49"/>
      <c r="O2" s="49"/>
      <c r="P2" s="49"/>
      <c r="Q2" s="49"/>
    </row>
    <row r="3" spans="1:17" ht="42.75">
      <c r="A3" s="22" t="str">
        <f>'[1]2022'!U3</f>
        <v>DREN</v>
      </c>
      <c r="B3" s="23" t="str">
        <f>'[1]2022'!V3</f>
        <v>LFR 2022</v>
      </c>
      <c r="C3" s="23" t="str">
        <f>'[1]2022'!W3</f>
        <v>Engagement</v>
      </c>
      <c r="D3" s="23" t="str">
        <f>'[1]2022'!X3</f>
        <v>Paiement</v>
      </c>
      <c r="E3" s="24" t="str">
        <f>'[1]2022'!Y3</f>
        <v>Taux d'engagement</v>
      </c>
      <c r="G3" s="22" t="s">
        <v>44</v>
      </c>
      <c r="H3" s="25" t="s">
        <v>45</v>
      </c>
      <c r="I3" s="25" t="s">
        <v>46</v>
      </c>
      <c r="J3" s="25" t="s">
        <v>47</v>
      </c>
      <c r="K3" s="24" t="s">
        <v>48</v>
      </c>
      <c r="M3" s="22" t="s">
        <v>44</v>
      </c>
      <c r="N3" s="25" t="s">
        <v>49</v>
      </c>
      <c r="O3" s="25" t="s">
        <v>46</v>
      </c>
      <c r="P3" s="25" t="s">
        <v>47</v>
      </c>
      <c r="Q3" s="26" t="s">
        <v>48</v>
      </c>
    </row>
    <row r="4" spans="1:17" s="32" customFormat="1" ht="14.45" customHeight="1">
      <c r="A4" s="29" t="str">
        <f>'[1]2022'!U4</f>
        <v>ANALAMANGA</v>
      </c>
      <c r="B4" s="30">
        <f>'[1]2022'!V4</f>
        <v>825444000</v>
      </c>
      <c r="C4" s="30">
        <f>'[1]2022'!W4</f>
        <v>687315900</v>
      </c>
      <c r="D4" s="30">
        <f>'[1]2022'!X4</f>
        <v>455365200</v>
      </c>
      <c r="E4" s="31">
        <f>'[1]2022'!Y4</f>
        <v>0.83266205823774841</v>
      </c>
      <c r="G4" s="29" t="s">
        <v>50</v>
      </c>
      <c r="H4" s="33">
        <v>540502859</v>
      </c>
      <c r="I4" s="33">
        <v>373121000</v>
      </c>
      <c r="J4" s="33">
        <v>17556000</v>
      </c>
      <c r="K4" s="34">
        <f t="shared" ref="K4:K9" si="0">I4/H4</f>
        <v>0.69032197293150677</v>
      </c>
      <c r="M4" s="29" t="s">
        <v>23</v>
      </c>
      <c r="N4" s="35">
        <v>610041291</v>
      </c>
      <c r="O4" s="35">
        <v>494945500</v>
      </c>
      <c r="P4" s="35">
        <v>129082000</v>
      </c>
      <c r="Q4" s="36">
        <v>0.81133114643546322</v>
      </c>
    </row>
    <row r="5" spans="1:17" s="32" customFormat="1">
      <c r="A5" s="29" t="str">
        <f>'[1]2022'!U21</f>
        <v>ANALANJIROFO</v>
      </c>
      <c r="B5" s="30">
        <f>'[1]2022'!V21</f>
        <v>526214000</v>
      </c>
      <c r="C5" s="30">
        <f>'[1]2022'!W21</f>
        <v>424343334</v>
      </c>
      <c r="D5" s="30">
        <f>'[1]2022'!X21</f>
        <v>298586600</v>
      </c>
      <c r="E5" s="31">
        <f>'[1]2022'!Y21</f>
        <v>0.80640829396405267</v>
      </c>
      <c r="G5" s="29" t="s">
        <v>32</v>
      </c>
      <c r="H5" s="33">
        <v>501813219</v>
      </c>
      <c r="I5" s="33">
        <v>307856000</v>
      </c>
      <c r="J5" s="33">
        <v>52556000</v>
      </c>
      <c r="K5" s="34">
        <f t="shared" si="0"/>
        <v>0.61348722660891086</v>
      </c>
      <c r="M5" s="29" t="s">
        <v>31</v>
      </c>
      <c r="N5" s="35">
        <v>714448000</v>
      </c>
      <c r="O5" s="35">
        <v>573166980</v>
      </c>
      <c r="P5" s="35">
        <v>164002000</v>
      </c>
      <c r="Q5" s="36">
        <v>0.80225150045909566</v>
      </c>
    </row>
    <row r="6" spans="1:17" s="32" customFormat="1">
      <c r="A6" s="29" t="str">
        <f>'[1]2022'!U18</f>
        <v>MELAKY</v>
      </c>
      <c r="B6" s="30">
        <f>'[1]2022'!V18</f>
        <v>599634000</v>
      </c>
      <c r="C6" s="30">
        <f>'[1]2022'!W18</f>
        <v>431491900</v>
      </c>
      <c r="D6" s="30">
        <f>'[1]2022'!X18</f>
        <v>0</v>
      </c>
      <c r="E6" s="31">
        <f>'[1]2022'!Y18</f>
        <v>0.71959211785856037</v>
      </c>
      <c r="G6" s="29" t="s">
        <v>51</v>
      </c>
      <c r="H6" s="37">
        <v>1012764000</v>
      </c>
      <c r="I6" s="37">
        <v>598097624</v>
      </c>
      <c r="J6" s="37">
        <v>68688000</v>
      </c>
      <c r="K6" s="34">
        <f t="shared" si="0"/>
        <v>0.59055971973727339</v>
      </c>
      <c r="M6" s="29" t="s">
        <v>17</v>
      </c>
      <c r="N6" s="35">
        <v>685489000</v>
      </c>
      <c r="O6" s="35">
        <v>538240773</v>
      </c>
      <c r="P6" s="35">
        <v>269138000</v>
      </c>
      <c r="Q6" s="36">
        <v>0.78519242905429554</v>
      </c>
    </row>
    <row r="7" spans="1:17" s="32" customFormat="1">
      <c r="A7" s="29" t="str">
        <f>'[1]2022'!U19</f>
        <v>ATSINANANA</v>
      </c>
      <c r="B7" s="30">
        <f>'[1]2022'!V19</f>
        <v>636218000</v>
      </c>
      <c r="C7" s="30">
        <f>'[1]2022'!W19</f>
        <v>453303686</v>
      </c>
      <c r="D7" s="30">
        <f>'[1]2022'!X19</f>
        <v>338851980</v>
      </c>
      <c r="E7" s="31">
        <f>'[1]2022'!Y19</f>
        <v>0.71249742383899861</v>
      </c>
      <c r="G7" s="29" t="s">
        <v>15</v>
      </c>
      <c r="H7" s="33">
        <v>589833000</v>
      </c>
      <c r="I7" s="33">
        <v>282649703</v>
      </c>
      <c r="J7" s="33">
        <v>48548500</v>
      </c>
      <c r="K7" s="34">
        <f t="shared" si="0"/>
        <v>0.47920293201635039</v>
      </c>
      <c r="M7" s="29" t="s">
        <v>16</v>
      </c>
      <c r="N7" s="35">
        <v>849832000</v>
      </c>
      <c r="O7" s="35">
        <v>658804750</v>
      </c>
      <c r="P7" s="35">
        <v>156330750</v>
      </c>
      <c r="Q7" s="36">
        <v>0.77521763124947052</v>
      </c>
    </row>
    <row r="8" spans="1:17" s="32" customFormat="1">
      <c r="A8" s="29" t="str">
        <f>'[1]2022'!U13</f>
        <v>IHOROMBE</v>
      </c>
      <c r="B8" s="30">
        <f>'[1]2022'!V13</f>
        <v>506528000</v>
      </c>
      <c r="C8" s="30">
        <f>'[1]2022'!W13</f>
        <v>295362800</v>
      </c>
      <c r="D8" s="30">
        <f>'[1]2022'!X13</f>
        <v>181719900</v>
      </c>
      <c r="E8" s="31">
        <f>'[1]2022'!Y13</f>
        <v>0.583112483416514</v>
      </c>
      <c r="G8" s="29" t="s">
        <v>13</v>
      </c>
      <c r="H8" s="33">
        <v>582340000</v>
      </c>
      <c r="I8" s="33">
        <v>50611500</v>
      </c>
      <c r="J8" s="33">
        <v>17557000</v>
      </c>
      <c r="K8" s="34">
        <f t="shared" si="0"/>
        <v>8.6910567709585468E-2</v>
      </c>
      <c r="M8" s="29" t="s">
        <v>27</v>
      </c>
      <c r="N8" s="35">
        <v>913849798</v>
      </c>
      <c r="O8" s="35">
        <v>699495800</v>
      </c>
      <c r="P8" s="35">
        <v>192470700</v>
      </c>
      <c r="Q8" s="36">
        <v>0.76543847963951728</v>
      </c>
    </row>
    <row r="9" spans="1:17" s="32" customFormat="1">
      <c r="A9" s="29" t="str">
        <f>'[1]2022'!U16</f>
        <v>SOFIA</v>
      </c>
      <c r="B9" s="30">
        <f>'[1]2022'!V16</f>
        <v>795092000</v>
      </c>
      <c r="C9" s="30">
        <f>'[1]2022'!W16</f>
        <v>380408000</v>
      </c>
      <c r="D9" s="30">
        <f>'[1]2022'!X16</f>
        <v>204296000</v>
      </c>
      <c r="E9" s="31">
        <f>'[1]2022'!Y16</f>
        <v>0.4784452616804093</v>
      </c>
      <c r="G9" s="29" t="s">
        <v>52</v>
      </c>
      <c r="H9" s="33">
        <v>673486000</v>
      </c>
      <c r="I9" s="33">
        <v>44890000</v>
      </c>
      <c r="J9" s="33">
        <v>0</v>
      </c>
      <c r="K9" s="34">
        <f t="shared" si="0"/>
        <v>6.6653204372473962E-2</v>
      </c>
      <c r="M9" s="29" t="s">
        <v>14</v>
      </c>
      <c r="N9" s="35">
        <v>1280246000</v>
      </c>
      <c r="O9" s="35">
        <v>931956319</v>
      </c>
      <c r="P9" s="35">
        <v>514431120</v>
      </c>
      <c r="Q9" s="36">
        <v>0.72795097114148377</v>
      </c>
    </row>
    <row r="10" spans="1:17" s="32" customFormat="1">
      <c r="A10" s="29" t="str">
        <f>'[1]2022'!U12</f>
        <v>ATSIMO-ATSINANANA</v>
      </c>
      <c r="B10" s="30">
        <f>'[1]2022'!V12</f>
        <v>595256000</v>
      </c>
      <c r="C10" s="30">
        <f>'[1]2022'!W12</f>
        <v>259737300</v>
      </c>
      <c r="D10" s="30">
        <f>'[1]2022'!X12</f>
        <v>142404000</v>
      </c>
      <c r="E10" s="31">
        <f>'[1]2022'!Y12</f>
        <v>0.43634553872619514</v>
      </c>
      <c r="G10" s="29" t="s">
        <v>27</v>
      </c>
      <c r="H10" s="33">
        <v>407321798</v>
      </c>
      <c r="I10" s="33">
        <v>404133000</v>
      </c>
      <c r="J10" s="33">
        <v>10750800</v>
      </c>
      <c r="K10" s="31">
        <f t="shared" ref="K10:K25" si="1">I10/H10</f>
        <v>0.99217130530293884</v>
      </c>
      <c r="M10" s="29" t="s">
        <v>22</v>
      </c>
      <c r="N10" s="35">
        <v>722577000</v>
      </c>
      <c r="O10" s="35">
        <v>515155361</v>
      </c>
      <c r="P10" s="35">
        <v>167041500</v>
      </c>
      <c r="Q10" s="36">
        <v>0.71294181934935652</v>
      </c>
    </row>
    <row r="11" spans="1:17" s="32" customFormat="1">
      <c r="A11" s="29" t="str">
        <f>'[1]2022'!U10</f>
        <v>HAUTE MATSIATRA</v>
      </c>
      <c r="B11" s="30">
        <f>'[1]2022'!V10</f>
        <v>631893000</v>
      </c>
      <c r="C11" s="30">
        <f>'[1]2022'!W10</f>
        <v>266449900</v>
      </c>
      <c r="D11" s="30">
        <f>'[1]2022'!X10</f>
        <v>157254700</v>
      </c>
      <c r="E11" s="31">
        <f>'[1]2022'!Y10</f>
        <v>0.4216693332573711</v>
      </c>
      <c r="G11" s="29" t="s">
        <v>31</v>
      </c>
      <c r="H11" s="33">
        <v>263578000</v>
      </c>
      <c r="I11" s="33">
        <v>258500980</v>
      </c>
      <c r="J11" s="33">
        <v>10034000</v>
      </c>
      <c r="K11" s="31">
        <f t="shared" si="1"/>
        <v>0.98073807373908295</v>
      </c>
      <c r="M11" s="29" t="s">
        <v>20</v>
      </c>
      <c r="N11" s="35">
        <v>1081471000</v>
      </c>
      <c r="O11" s="35">
        <v>721786932</v>
      </c>
      <c r="P11" s="35">
        <v>357474207</v>
      </c>
      <c r="Q11" s="36">
        <v>0.66741219320721501</v>
      </c>
    </row>
    <row r="12" spans="1:17" s="32" customFormat="1">
      <c r="A12" s="29" t="str">
        <f>'[1]2022'!U20</f>
        <v>ALAOTRA-MANGORO</v>
      </c>
      <c r="B12" s="30">
        <f>'[1]2022'!V20</f>
        <v>523827000</v>
      </c>
      <c r="C12" s="30">
        <f>'[1]2022'!W20</f>
        <v>211222000</v>
      </c>
      <c r="D12" s="30">
        <f>'[1]2022'!X20</f>
        <v>133789000</v>
      </c>
      <c r="E12" s="31">
        <f>'[1]2022'!Y20</f>
        <v>0.40322854682939213</v>
      </c>
      <c r="G12" s="29" t="s">
        <v>16</v>
      </c>
      <c r="H12" s="33">
        <v>406790000</v>
      </c>
      <c r="I12" s="33">
        <v>375682000</v>
      </c>
      <c r="J12" s="33">
        <v>11944000</v>
      </c>
      <c r="K12" s="31">
        <f t="shared" si="1"/>
        <v>0.92352811032719584</v>
      </c>
      <c r="M12" s="29" t="s">
        <v>21</v>
      </c>
      <c r="N12" s="35">
        <v>586647000</v>
      </c>
      <c r="O12" s="35">
        <v>379137150</v>
      </c>
      <c r="P12" s="35">
        <v>185788350</v>
      </c>
      <c r="Q12" s="36">
        <v>0.64627817068867655</v>
      </c>
    </row>
    <row r="13" spans="1:17" s="32" customFormat="1">
      <c r="A13" s="29" t="str">
        <f>'[1]2022'!U22</f>
        <v>ATSIMO-ANDREFANA</v>
      </c>
      <c r="B13" s="30">
        <f>'[1]2022'!V22</f>
        <v>948144000</v>
      </c>
      <c r="C13" s="30">
        <f>'[1]2022'!W22</f>
        <v>343307600</v>
      </c>
      <c r="D13" s="30">
        <f>'[1]2022'!X22</f>
        <v>257868600</v>
      </c>
      <c r="E13" s="31">
        <f>'[1]2022'!Y22</f>
        <v>0.3620838184917059</v>
      </c>
      <c r="G13" s="29" t="s">
        <v>23</v>
      </c>
      <c r="H13" s="33">
        <v>297975291</v>
      </c>
      <c r="I13" s="33">
        <v>271008000</v>
      </c>
      <c r="J13" s="33">
        <v>18745000</v>
      </c>
      <c r="K13" s="31">
        <f t="shared" si="1"/>
        <v>0.90949823084491932</v>
      </c>
      <c r="M13" s="29" t="s">
        <v>15</v>
      </c>
      <c r="N13" s="35">
        <v>1116047000</v>
      </c>
      <c r="O13" s="35">
        <v>706993037</v>
      </c>
      <c r="P13" s="35">
        <v>347135100</v>
      </c>
      <c r="Q13" s="36">
        <v>0.63347962675407044</v>
      </c>
    </row>
    <row r="14" spans="1:17" s="32" customFormat="1" ht="30">
      <c r="A14" s="29" t="str">
        <f>'[1]2022'!U14</f>
        <v>VATOVAVY-FITOVINANY</v>
      </c>
      <c r="B14" s="30">
        <f>'[1]2022'!V14</f>
        <v>799959000</v>
      </c>
      <c r="C14" s="30">
        <f>'[1]2022'!W14</f>
        <v>210979600</v>
      </c>
      <c r="D14" s="30">
        <f>'[1]2022'!X14</f>
        <v>85925600</v>
      </c>
      <c r="E14" s="31">
        <f>'[1]2022'!Y14</f>
        <v>0.26373801657334939</v>
      </c>
      <c r="G14" s="29" t="s">
        <v>22</v>
      </c>
      <c r="H14" s="33">
        <v>274415000</v>
      </c>
      <c r="I14" s="33">
        <v>218020326</v>
      </c>
      <c r="J14" s="33">
        <v>17101000</v>
      </c>
      <c r="K14" s="31">
        <f t="shared" si="1"/>
        <v>0.79449128509738898</v>
      </c>
      <c r="M14" s="29" t="s">
        <v>28</v>
      </c>
      <c r="N14" s="35">
        <v>726263000</v>
      </c>
      <c r="O14" s="35">
        <v>428916590</v>
      </c>
      <c r="P14" s="35">
        <v>158689000</v>
      </c>
      <c r="Q14" s="36">
        <v>0.59058025811586157</v>
      </c>
    </row>
    <row r="15" spans="1:17" s="32" customFormat="1" ht="30">
      <c r="A15" s="29" t="str">
        <f>'[1]2022'!U5</f>
        <v>VAKINANKARATRA</v>
      </c>
      <c r="B15" s="30">
        <f>'[1]2022'!V5</f>
        <v>569332000</v>
      </c>
      <c r="C15" s="30">
        <f>'[1]2022'!W5</f>
        <v>121243000</v>
      </c>
      <c r="D15" s="30">
        <f>'[1]2022'!X5</f>
        <v>94675000</v>
      </c>
      <c r="E15" s="31">
        <f>'[1]2022'!Y5</f>
        <v>0.21295658772034595</v>
      </c>
      <c r="G15" s="29" t="s">
        <v>26</v>
      </c>
      <c r="H15" s="33">
        <v>489395000</v>
      </c>
      <c r="I15" s="33">
        <v>346066028</v>
      </c>
      <c r="J15" s="33">
        <v>21193000</v>
      </c>
      <c r="K15" s="31">
        <f t="shared" si="1"/>
        <v>0.70713028943900125</v>
      </c>
      <c r="M15" s="29" t="s">
        <v>26</v>
      </c>
      <c r="N15" s="35">
        <v>1121288000</v>
      </c>
      <c r="O15" s="35">
        <v>612515928</v>
      </c>
      <c r="P15" s="35">
        <v>178447700</v>
      </c>
      <c r="Q15" s="36">
        <v>0.54626102125412923</v>
      </c>
    </row>
    <row r="16" spans="1:17" s="32" customFormat="1">
      <c r="A16" s="29" t="str">
        <f>'[1]2022'!U17</f>
        <v>BETSIBOKA</v>
      </c>
      <c r="B16" s="30">
        <f>'[1]2022'!V17</f>
        <v>321676000</v>
      </c>
      <c r="C16" s="30">
        <f>'[1]2022'!W17</f>
        <v>309669350</v>
      </c>
      <c r="D16" s="30">
        <f>'[1]2022'!X17</f>
        <v>175636350</v>
      </c>
      <c r="E16" s="31">
        <f>'[1]2022'!Y17</f>
        <v>0.96267470995660231</v>
      </c>
      <c r="G16" s="29" t="s">
        <v>33</v>
      </c>
      <c r="H16" s="33">
        <v>332155000</v>
      </c>
      <c r="I16" s="33">
        <v>233442000</v>
      </c>
      <c r="J16" s="33">
        <v>87280000</v>
      </c>
      <c r="K16" s="31">
        <f t="shared" si="1"/>
        <v>0.70281043488732675</v>
      </c>
      <c r="M16" s="29" t="s">
        <v>32</v>
      </c>
      <c r="N16" s="35">
        <v>1296905219</v>
      </c>
      <c r="O16" s="35">
        <v>688264000</v>
      </c>
      <c r="P16" s="35">
        <v>256852000</v>
      </c>
      <c r="Q16" s="36">
        <v>0.53069722437442057</v>
      </c>
    </row>
    <row r="17" spans="1:17" s="32" customFormat="1" ht="14.45" customHeight="1">
      <c r="A17" s="29" t="str">
        <f>'[1]2022'!U24</f>
        <v>ANOSY</v>
      </c>
      <c r="B17" s="30">
        <f>'[1]2022'!V24</f>
        <v>421911000</v>
      </c>
      <c r="C17" s="30">
        <f>'[1]2022'!W24</f>
        <v>373918000</v>
      </c>
      <c r="D17" s="30">
        <f>'[1]2022'!X24</f>
        <v>259864000</v>
      </c>
      <c r="E17" s="31">
        <f>'[1]2022'!Y24</f>
        <v>0.88624852160763767</v>
      </c>
      <c r="G17" s="29" t="s">
        <v>17</v>
      </c>
      <c r="H17" s="33">
        <v>263578000</v>
      </c>
      <c r="I17" s="33">
        <v>164322773</v>
      </c>
      <c r="J17" s="33">
        <v>9274000</v>
      </c>
      <c r="K17" s="31">
        <f t="shared" si="1"/>
        <v>0.62343129168595257</v>
      </c>
      <c r="M17" s="29" t="s">
        <v>29</v>
      </c>
      <c r="N17" s="35">
        <v>901920000</v>
      </c>
      <c r="O17" s="35">
        <v>449532900</v>
      </c>
      <c r="P17" s="35">
        <v>14541000</v>
      </c>
      <c r="Q17" s="36">
        <v>0.4984177088877062</v>
      </c>
    </row>
    <row r="18" spans="1:17" s="32" customFormat="1" ht="30">
      <c r="A18" s="29" t="str">
        <f>'[1]2022'!U11</f>
        <v>AMORON'I MANIA</v>
      </c>
      <c r="B18" s="30">
        <f>'[1]2022'!V11</f>
        <v>427658000</v>
      </c>
      <c r="C18" s="30">
        <f>'[1]2022'!W11</f>
        <v>315824300</v>
      </c>
      <c r="D18" s="30">
        <f>'[1]2022'!X11</f>
        <v>224456400</v>
      </c>
      <c r="E18" s="31">
        <f>'[1]2022'!Y11</f>
        <v>0.7384973506867637</v>
      </c>
      <c r="G18" s="29" t="s">
        <v>30</v>
      </c>
      <c r="H18" s="33">
        <v>458699870</v>
      </c>
      <c r="I18" s="33">
        <v>282156000</v>
      </c>
      <c r="J18" s="33">
        <v>13698000</v>
      </c>
      <c r="K18" s="31">
        <f t="shared" si="1"/>
        <v>0.61512116844506626</v>
      </c>
      <c r="M18" s="29" t="s">
        <v>50</v>
      </c>
      <c r="N18" s="35">
        <v>1488646859</v>
      </c>
      <c r="O18" s="35">
        <v>716428600</v>
      </c>
      <c r="P18" s="35">
        <v>275424600</v>
      </c>
      <c r="Q18" s="36">
        <v>0.4812616206917345</v>
      </c>
    </row>
    <row r="19" spans="1:17" s="32" customFormat="1" ht="30">
      <c r="A19" s="29" t="str">
        <f>'[1]2022'!U7</f>
        <v>BONGOLAVA</v>
      </c>
      <c r="B19" s="30">
        <f>'[1]2022'!V7</f>
        <v>312066000</v>
      </c>
      <c r="C19" s="30">
        <f>'[1]2022'!W7</f>
        <v>223937500</v>
      </c>
      <c r="D19" s="30">
        <f>'[1]2022'!X7</f>
        <v>110337000</v>
      </c>
      <c r="E19" s="31">
        <f>'[1]2022'!Y7</f>
        <v>0.71759659815551835</v>
      </c>
      <c r="G19" s="29" t="s">
        <v>20</v>
      </c>
      <c r="H19" s="33">
        <v>445253000</v>
      </c>
      <c r="I19" s="33">
        <v>268483246</v>
      </c>
      <c r="J19" s="33">
        <v>18622227</v>
      </c>
      <c r="K19" s="31">
        <f t="shared" si="1"/>
        <v>0.60299031337239728</v>
      </c>
      <c r="M19" s="29" t="s">
        <v>51</v>
      </c>
      <c r="N19" s="35">
        <v>1812723000</v>
      </c>
      <c r="O19" s="35">
        <v>809077224</v>
      </c>
      <c r="P19" s="35">
        <v>154613600</v>
      </c>
      <c r="Q19" s="36">
        <v>0.44633251964034221</v>
      </c>
    </row>
    <row r="20" spans="1:17" s="32" customFormat="1" ht="30">
      <c r="A20" s="29" t="str">
        <f>'[1]2022'!U9</f>
        <v>SAVA</v>
      </c>
      <c r="B20" s="30">
        <f>'[1]2022'!V9</f>
        <v>450870000</v>
      </c>
      <c r="C20" s="30">
        <f>'[1]2022'!W9</f>
        <v>314666000</v>
      </c>
      <c r="D20" s="30">
        <f>'[1]2022'!X9</f>
        <v>153968000</v>
      </c>
      <c r="E20" s="31">
        <f>'[1]2022'!Y9</f>
        <v>0.69790848803424488</v>
      </c>
      <c r="G20" s="29" t="s">
        <v>14</v>
      </c>
      <c r="H20" s="33">
        <v>454802000</v>
      </c>
      <c r="I20" s="33">
        <v>244640419</v>
      </c>
      <c r="J20" s="33">
        <v>59065920</v>
      </c>
      <c r="K20" s="31">
        <f t="shared" si="1"/>
        <v>0.53790532803285829</v>
      </c>
      <c r="M20" s="29" t="s">
        <v>53</v>
      </c>
      <c r="N20" s="35">
        <v>799171000</v>
      </c>
      <c r="O20" s="35">
        <v>355648460</v>
      </c>
      <c r="P20" s="35">
        <v>144818000</v>
      </c>
      <c r="Q20" s="36">
        <v>0.4450217287664342</v>
      </c>
    </row>
    <row r="21" spans="1:17" s="32" customFormat="1" ht="30">
      <c r="A21" s="29" t="str">
        <f>'[1]2022'!U6</f>
        <v>ITASY</v>
      </c>
      <c r="B21" s="30">
        <f>'[1]2022'!V6</f>
        <v>333705000</v>
      </c>
      <c r="C21" s="30">
        <f>'[1]2022'!W6</f>
        <v>228457700</v>
      </c>
      <c r="D21" s="30">
        <f>'[1]2022'!X6</f>
        <v>148875000</v>
      </c>
      <c r="E21" s="31">
        <f>'[1]2022'!Y6</f>
        <v>0.68460976011746899</v>
      </c>
      <c r="G21" s="29" t="s">
        <v>53</v>
      </c>
      <c r="H21" s="33">
        <v>275344000</v>
      </c>
      <c r="I21" s="33">
        <v>144426460</v>
      </c>
      <c r="J21" s="33">
        <v>11029000</v>
      </c>
      <c r="K21" s="31">
        <f t="shared" si="1"/>
        <v>0.52453098669300946</v>
      </c>
      <c r="M21" s="29" t="s">
        <v>33</v>
      </c>
      <c r="N21" s="38">
        <v>901487000</v>
      </c>
      <c r="O21" s="38">
        <v>354685000</v>
      </c>
      <c r="P21" s="38">
        <v>181955000</v>
      </c>
      <c r="Q21" s="39">
        <v>0.3934443868852241</v>
      </c>
    </row>
    <row r="22" spans="1:17" s="32" customFormat="1">
      <c r="A22" s="29" t="str">
        <f>'[1]2022'!U15</f>
        <v>BOENY</v>
      </c>
      <c r="B22" s="30">
        <f>'[1]2022'!V15</f>
        <v>448162000</v>
      </c>
      <c r="C22" s="30">
        <f>'[1]2022'!W15</f>
        <v>297135035</v>
      </c>
      <c r="D22" s="30">
        <f>'[1]2022'!X15</f>
        <v>149940500</v>
      </c>
      <c r="E22" s="31">
        <f>'[1]2022'!Y15</f>
        <v>0.66300809751830814</v>
      </c>
      <c r="G22" s="29" t="s">
        <v>28</v>
      </c>
      <c r="H22" s="33">
        <v>392558000</v>
      </c>
      <c r="I22" s="33">
        <v>200458890</v>
      </c>
      <c r="J22" s="33">
        <v>9814000</v>
      </c>
      <c r="K22" s="31">
        <f t="shared" si="1"/>
        <v>0.51064782783690565</v>
      </c>
      <c r="M22" s="29" t="s">
        <v>30</v>
      </c>
      <c r="N22" s="38">
        <v>946291870</v>
      </c>
      <c r="O22" s="38">
        <v>367567500</v>
      </c>
      <c r="P22" s="38">
        <v>65092000</v>
      </c>
      <c r="Q22" s="39">
        <v>0.38842931198383857</v>
      </c>
    </row>
    <row r="23" spans="1:17" s="32" customFormat="1">
      <c r="A23" s="29" t="str">
        <f>'[1]2022'!U23</f>
        <v>ANDROY</v>
      </c>
      <c r="B23" s="30">
        <f>'[1]2022'!V23</f>
        <v>443042000</v>
      </c>
      <c r="C23" s="30">
        <f>'[1]2022'!W23</f>
        <v>283122750</v>
      </c>
      <c r="D23" s="30">
        <f>'[1]2022'!X23</f>
        <v>144386750</v>
      </c>
      <c r="E23" s="31">
        <f>'[1]2022'!Y23</f>
        <v>0.63904268669787512</v>
      </c>
      <c r="G23" s="29" t="s">
        <v>21</v>
      </c>
      <c r="H23" s="33">
        <v>264971000</v>
      </c>
      <c r="I23" s="33">
        <v>69467800</v>
      </c>
      <c r="J23" s="33">
        <v>10152000</v>
      </c>
      <c r="K23" s="31">
        <f t="shared" si="1"/>
        <v>0.26217133195708209</v>
      </c>
      <c r="M23" s="29" t="s">
        <v>13</v>
      </c>
      <c r="N23" s="38">
        <v>1009998000</v>
      </c>
      <c r="O23" s="38">
        <v>366435800</v>
      </c>
      <c r="P23" s="38">
        <v>242013400</v>
      </c>
      <c r="Q23" s="39">
        <v>0.36280844120483408</v>
      </c>
    </row>
    <row r="24" spans="1:17" s="32" customFormat="1" ht="30">
      <c r="A24" s="29" t="str">
        <f>'[1]2022'!U8</f>
        <v>DIANA</v>
      </c>
      <c r="B24" s="30">
        <f>'[1]2022'!V8</f>
        <v>448691000</v>
      </c>
      <c r="C24" s="30">
        <f>'[1]2022'!W8</f>
        <v>107683200</v>
      </c>
      <c r="D24" s="30">
        <f>'[1]2022'!X8</f>
        <v>84648200</v>
      </c>
      <c r="E24" s="31">
        <f>'[1]2022'!Y8</f>
        <v>0.23999411621806543</v>
      </c>
      <c r="G24" s="29" t="s">
        <v>24</v>
      </c>
      <c r="H24" s="33">
        <v>271318000</v>
      </c>
      <c r="I24" s="33">
        <v>46514000</v>
      </c>
      <c r="J24" s="33">
        <v>13369000</v>
      </c>
      <c r="K24" s="31">
        <f t="shared" si="1"/>
        <v>0.17143720652518446</v>
      </c>
      <c r="M24" s="29" t="s">
        <v>52</v>
      </c>
      <c r="N24" s="38">
        <v>1268742000</v>
      </c>
      <c r="O24" s="38">
        <v>304627300</v>
      </c>
      <c r="P24" s="38">
        <v>142404000</v>
      </c>
      <c r="Q24" s="39">
        <v>0.24010184891806213</v>
      </c>
    </row>
    <row r="25" spans="1:17" s="32" customFormat="1">
      <c r="A25" s="29" t="str">
        <f>'[1]2022'!U25</f>
        <v>MENABE</v>
      </c>
      <c r="B25" s="30">
        <f>'[1]2022'!V25</f>
        <v>487592000</v>
      </c>
      <c r="C25" s="30">
        <f>'[1]2022'!W25</f>
        <v>85411500</v>
      </c>
      <c r="D25" s="30">
        <f>'[1]2022'!X25</f>
        <v>51394000</v>
      </c>
      <c r="E25" s="31">
        <f>'[1]2022'!Y25</f>
        <v>0.17517001919637729</v>
      </c>
      <c r="G25" s="29" t="s">
        <v>29</v>
      </c>
      <c r="H25" s="33">
        <v>302286000</v>
      </c>
      <c r="I25" s="33">
        <v>18041000</v>
      </c>
      <c r="J25" s="33">
        <v>14541000</v>
      </c>
      <c r="K25" s="31">
        <f t="shared" si="1"/>
        <v>5.9681890659838699E-2</v>
      </c>
      <c r="M25" s="29" t="s">
        <v>24</v>
      </c>
      <c r="N25" s="38">
        <v>720009000</v>
      </c>
      <c r="O25" s="38">
        <v>154197200</v>
      </c>
      <c r="P25" s="38">
        <v>98017200</v>
      </c>
      <c r="Q25" s="39">
        <v>0.21416010077651806</v>
      </c>
    </row>
  </sheetData>
  <mergeCells count="3">
    <mergeCell ref="A2:E2"/>
    <mergeCell ref="G2:K2"/>
    <mergeCell ref="M2:Q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DRETFP 2022 - 2024</vt:lpstr>
      <vt:lpstr>DREN 2022-2023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RASOAMAHENINA Landivola</dc:creator>
  <cp:lastModifiedBy>LIEGEOIS Lauriane</cp:lastModifiedBy>
  <dcterms:created xsi:type="dcterms:W3CDTF">2006-09-12T15:06:00Z</dcterms:created>
  <dcterms:modified xsi:type="dcterms:W3CDTF">2025-09-17T13:41:49Z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75FE7E293BBC470EB21AEF37617DEFA0_12</vt:lpwstr>
  </property>
  <property fmtid="{D5CDD505-2E9C-101B-9397-08002B2CF9AE}" pid="3" name="KSOProductBuildVer">
    <vt:lpwstr>1036-12.2.0.21931</vt:lpwstr>
  </property>
</Properties>
</file>